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la11202\FCD\Айсулу\Финансовая отчетность\2021\3 кв\"/>
    </mc:Choice>
  </mc:AlternateContent>
  <bookViews>
    <workbookView xWindow="0" yWindow="0" windowWidth="25200" windowHeight="11385" activeTab="4"/>
  </bookViews>
  <sheets>
    <sheet name="ФП" sheetId="1" r:id="rId1"/>
    <sheet name="ПиУ" sheetId="2" r:id="rId2"/>
    <sheet name="ПСД" sheetId="3" r:id="rId3"/>
    <sheet name="Ф3" sheetId="4" r:id="rId4"/>
    <sheet name="Ф4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C17" i="3"/>
  <c r="C44" i="4" l="1"/>
  <c r="D12" i="3" l="1"/>
  <c r="C12" i="3"/>
  <c r="C19" i="3"/>
  <c r="C16" i="3" s="1"/>
  <c r="D19" i="3" l="1"/>
  <c r="F21" i="5" l="1"/>
  <c r="D21" i="5"/>
  <c r="G20" i="5"/>
  <c r="G19" i="5"/>
  <c r="G18" i="5"/>
  <c r="E16" i="5"/>
  <c r="E21" i="5" s="1"/>
  <c r="C16" i="5"/>
  <c r="B16" i="5"/>
  <c r="F14" i="5"/>
  <c r="E14" i="5"/>
  <c r="D14" i="5"/>
  <c r="C14" i="5"/>
  <c r="B14" i="5"/>
  <c r="G12" i="5"/>
  <c r="G11" i="5"/>
  <c r="G10" i="5"/>
  <c r="C40" i="4"/>
  <c r="C30" i="4"/>
  <c r="B30" i="4"/>
  <c r="D16" i="3"/>
  <c r="D21" i="3"/>
  <c r="C21" i="3"/>
  <c r="G16" i="5" l="1"/>
  <c r="G21" i="5" s="1"/>
  <c r="C32" i="4"/>
  <c r="C46" i="4" s="1"/>
  <c r="C48" i="4" s="1"/>
  <c r="G14" i="5"/>
  <c r="C41" i="1"/>
  <c r="B41" i="1"/>
  <c r="C32" i="1"/>
  <c r="B32" i="1"/>
  <c r="C23" i="1"/>
  <c r="B23" i="1"/>
  <c r="C42" i="1" l="1"/>
  <c r="B42" i="1"/>
</calcChain>
</file>

<file path=xl/sharedStrings.xml><?xml version="1.0" encoding="utf-8"?>
<sst xmlns="http://schemas.openxmlformats.org/spreadsheetml/2006/main" count="170" uniqueCount="133">
  <si>
    <t>АО «ALTYN BANK» (ДБ China Citic Bank Corporation Ltd)</t>
  </si>
  <si>
    <t xml:space="preserve">ОТЧЕТ О ФИНАНСОВОМ ПОЛОЖЕНИИ </t>
  </si>
  <si>
    <t>(в тысячах Казахстанских тенге)</t>
  </si>
  <si>
    <t>неаудированный</t>
  </si>
  <si>
    <t>АКТИВЫ:</t>
  </si>
  <si>
    <t>Денежные средства и их эквиваленты</t>
  </si>
  <si>
    <t>Обязательные резервные требования в Национальном Банке Республики Казахстан</t>
  </si>
  <si>
    <t>Средства в кредитных учреждениях</t>
  </si>
  <si>
    <t>Финансовые инструменты, оцениваемые по справедливой стоимости через прибыль и убыток</t>
  </si>
  <si>
    <t>Займы клиентам</t>
  </si>
  <si>
    <t>Дебиторы по документарным расчетам</t>
  </si>
  <si>
    <t>Финансовые активы, оцениваемые по справедливой стоимости через прочий совокупный доход</t>
  </si>
  <si>
    <t>Долговые ценные бумаги, оцениваемые по амортизированной стоимости за вычетом резервов по ожидаемым кредитным убыткам</t>
  </si>
  <si>
    <t>Текущие налоговые активы</t>
  </si>
  <si>
    <t>Отложенные налоговые активы</t>
  </si>
  <si>
    <t>Основные средства</t>
  </si>
  <si>
    <t>Нематериальные активы</t>
  </si>
  <si>
    <t>Прочие активы</t>
  </si>
  <si>
    <t>ИТОГО АКТИВЫ</t>
  </si>
  <si>
    <t>ОБЯЗАТЕЛЬСТВА:</t>
  </si>
  <si>
    <t>Финансовые обязательства, оцениваемые по справедливой стоимости через прибыль или убыток</t>
  </si>
  <si>
    <t>Счета и депозиты банков</t>
  </si>
  <si>
    <t>Задолженность по сделкам РЕПО</t>
  </si>
  <si>
    <t>Текущие счета и депозиты клиентов</t>
  </si>
  <si>
    <t xml:space="preserve">Провизии </t>
  </si>
  <si>
    <t>Прочие обязательства</t>
  </si>
  <si>
    <t>ИТОГО ОБЯЗАТЕЛЬСТВА</t>
  </si>
  <si>
    <t>КАПИТАЛ:</t>
  </si>
  <si>
    <t>Капитал, относящийся к акционерам Банка:</t>
  </si>
  <si>
    <t>Акционерный капитал</t>
  </si>
  <si>
    <t>Дополнительно оплаченный капитал</t>
  </si>
  <si>
    <t>ИТОГО КАПИТАЛ</t>
  </si>
  <si>
    <t>ИТОГО ОБЯЗАТЕЛЬСТВА И КАПИТАЛ</t>
  </si>
  <si>
    <t xml:space="preserve">ОТЧЕТ О ПРИБЫЛЯХ И УБЫТКАХ </t>
  </si>
  <si>
    <t>Период, закончившийся</t>
  </si>
  <si>
    <t>Процентные доходы</t>
  </si>
  <si>
    <t>Процентные расходы</t>
  </si>
  <si>
    <t>Чистая процентная маржа и аналогичные доходы</t>
  </si>
  <si>
    <t xml:space="preserve">Оценочный резерв под кредитные убытки </t>
  </si>
  <si>
    <t>Чистый процентный доход</t>
  </si>
  <si>
    <t xml:space="preserve">Комиссионные доходы </t>
  </si>
  <si>
    <t xml:space="preserve">Комиссионные расходы </t>
  </si>
  <si>
    <t>Чистый комиссионный доход</t>
  </si>
  <si>
    <t>Чистая прибыль по операциям с финансовыми инструментами, оцениваемыми по справедливой стоимости через прибыль или убыток</t>
  </si>
  <si>
    <t xml:space="preserve">Чистая прибыль по операциям с финансовыми активами, оцениваемые по справедливой стоимости через прочий совокупный доход </t>
  </si>
  <si>
    <t>Чистая прибыль от операций с иностранной валютой</t>
  </si>
  <si>
    <t>Прочие доходы</t>
  </si>
  <si>
    <t>Прочие чистые непроцентные доходы</t>
  </si>
  <si>
    <t>Общие и административные расходы</t>
  </si>
  <si>
    <t>Восстановление/ (создание) резервов по прочей деятельности</t>
  </si>
  <si>
    <t>Непроцентные расходы</t>
  </si>
  <si>
    <t>Прибыль до налогообложения</t>
  </si>
  <si>
    <t>Расходы по налогу на прибыль</t>
  </si>
  <si>
    <t xml:space="preserve">Чистая прибыль </t>
  </si>
  <si>
    <t>Цзя Фэй</t>
  </si>
  <si>
    <t>А. Каржаубеков</t>
  </si>
  <si>
    <t>Главный Бухгалтер</t>
  </si>
  <si>
    <t>Заместитель Предcедателя Правления</t>
  </si>
  <si>
    <t xml:space="preserve"> Главный бухгалтер</t>
  </si>
  <si>
    <t>Резерв по переоценке финансовых активов, оцениваемых по справедливой стоимости через прочий совокупный доход</t>
  </si>
  <si>
    <t>31 декабря 2020</t>
  </si>
  <si>
    <t>Нераспределенная прибыль и прочие резервы</t>
  </si>
  <si>
    <t>ОТЧЕТ О ПРОЧЕМ СОВОКУПНОМ ДОХОДЕ</t>
  </si>
  <si>
    <t>( не аудировано)</t>
  </si>
  <si>
    <t xml:space="preserve">ЧИСТАЯ ПРИБЫЛЬ </t>
  </si>
  <si>
    <t>ПРОЧИЙ СОВОКУПНЫЙ ДОХОД/(УБЫТОК)</t>
  </si>
  <si>
    <t>Статьи, которые могут быть реклассифицированы в состав прибылей и убытков:</t>
  </si>
  <si>
    <t>Чистая прибыль/(убыток) от изменения справедливой стоимости через прочий совокупный доход</t>
  </si>
  <si>
    <t>Доходы за вычетом расходов, перенесенных в прибыль или убыток в результате выбытия или обесценения по финансовым активам, оцениваемых по справедливой стоимости через прочий совокупный доход</t>
  </si>
  <si>
    <t>ИТОГО ПРОЧИЙ СОВОКУПНЫЙ ДОХОД</t>
  </si>
  <si>
    <t>Главный бухгалтер</t>
  </si>
  <si>
    <t>Каржаубеков А.Ж.</t>
  </si>
  <si>
    <t>ОТЧЕТ О ДВИЖЕНИИ ДЕНЕЖНЫХ СРЕДСТВ</t>
  </si>
  <si>
    <t>за период, закончившийся</t>
  </si>
  <si>
    <t>Движение денежных средств от операционной деятельности: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</si>
  <si>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</si>
  <si>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</si>
  <si>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</si>
  <si>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</si>
  <si>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 xml:space="preserve">Поступления/(выплаты) по операциям с финансовыми инструментами, оцениваемыми по справедливой стоимости через прибыль и убыток </t>
  </si>
  <si>
    <t>Поступления по операциям с иностранной валютой</t>
  </si>
  <si>
    <t>Поступления по прочим доходам</t>
  </si>
  <si>
    <t>Прочие общие и административные расходы выплаченные</t>
  </si>
  <si>
    <t>Чистое уменьшение/(увеличение)обязательных резервных требований в Национальном Банке Республики Казахстан</t>
  </si>
  <si>
    <t>Чистое увеличение/(уменьшение)  по договорам "РЕПО"</t>
  </si>
  <si>
    <t>Чистое (увеличение)/уменьшение по счетам и депозитам в банках и других финансовых организациях</t>
  </si>
  <si>
    <t>Чистое уменьшение/увеличение по займам клиентам</t>
  </si>
  <si>
    <t>Чистое уменьшение/увеличение по дебиторам по документарным расчетам</t>
  </si>
  <si>
    <t>Чистое уменьшение/увеличение по прочим активам</t>
  </si>
  <si>
    <t>Чистое увеличение/уменьшение по счетам и депозитам других банков</t>
  </si>
  <si>
    <t>Чистое уменьшение/увеличение по текущим счетам и депозитам клиентов</t>
  </si>
  <si>
    <t>Чистое уменьшение/увеличение по операциям с финансовыми активами, оцениваемыми по справедливой стоимости через прибыль или убыток</t>
  </si>
  <si>
    <t>Чистое уменьшение/увеличение по операциям с финансовыми обязательствами, оцениваемыми по справедливой стоимости через прибыль или убыток</t>
  </si>
  <si>
    <t>Чистое увеличение по прочим обязательствам</t>
  </si>
  <si>
    <t>Чистые потоки денежных средств от операционной деятельности до уплаты подоходного налога</t>
  </si>
  <si>
    <t>Подоходный налог уплаченный</t>
  </si>
  <si>
    <t>Итого  денежных средств от операционной деятельности</t>
  </si>
  <si>
    <t>Движение денежных средств от инвестиционной деятельности:</t>
  </si>
  <si>
    <t>Продажа и погашение финансовых активов,  оцениваемые по справедливой стоимости через прочий совокупный доход</t>
  </si>
  <si>
    <t>Приобретение финансовых активов,  оцениваемые по справедливой стоимости через прочий совокупный доход</t>
  </si>
  <si>
    <t>Приобретение основных средств</t>
  </si>
  <si>
    <t>Приобретение нематериальных активов</t>
  </si>
  <si>
    <t>Погашение инвестиций, учитываемые по амортизированной стоимости</t>
  </si>
  <si>
    <t>Приобретение финансовых активов, учитываемых по амортизированной стоимости</t>
  </si>
  <si>
    <t>Чистые денежные средства использованные в инвестиционной деятельности</t>
  </si>
  <si>
    <t>Движение денежных средств от финансовой деятельности:</t>
  </si>
  <si>
    <t>Погашение прочих заемных средств по финансовой аренде</t>
  </si>
  <si>
    <t>Чистые денежные средства использованные в финансовой деятельности</t>
  </si>
  <si>
    <t>Влияние изменений валютных курсов на величину денежных средств в иностранной валюте</t>
  </si>
  <si>
    <t>Чистое изменение денежных средств и их эквивалентов</t>
  </si>
  <si>
    <t>ДЕНЕЖНЫЕ СРЕДСТВА И ИХ ЭКВИВАЛЕНТЫ, на начало периода</t>
  </si>
  <si>
    <t>ДЕНЕЖНЫЕ СРЕДСТВА И ИХ ЭКВИВАЛЕНТЫ, на конец периода</t>
  </si>
  <si>
    <t>ОТЧЕТ ОБ ИЗМЕНЕНИЯХ В КАПИТАЛЕ</t>
  </si>
  <si>
    <t>Резерв по переоценке основных средств</t>
  </si>
  <si>
    <t xml:space="preserve">Нераспреде-ленная прибыль </t>
  </si>
  <si>
    <t>Итого капитал</t>
  </si>
  <si>
    <t>31 декабря 2020 г.</t>
  </si>
  <si>
    <t>Чистая прибыль за период</t>
  </si>
  <si>
    <t>Прочий совокупный доход</t>
  </si>
  <si>
    <t>31 декабря 2019 г. (аудировано)</t>
  </si>
  <si>
    <t>Прочая совокупная прибыль</t>
  </si>
  <si>
    <t xml:space="preserve">  </t>
  </si>
  <si>
    <t>Выплата дивидендов</t>
  </si>
  <si>
    <t>ЗА КВАРТАЛ, ЗАКОНЧИВШИЙСЯ 30 сентября 2021 г. (НЕ АУДИРОВАНО)</t>
  </si>
  <si>
    <t>30 сентября 2021 г. (не аудировано)</t>
  </si>
  <si>
    <t>30 сентября 2020 г. (неаудировано)</t>
  </si>
  <si>
    <t xml:space="preserve">По состоянию на 30 сентября 2021 года </t>
  </si>
  <si>
    <t>30 сентября 2021</t>
  </si>
  <si>
    <t>По состоянию на 30 сентября 2021 года</t>
  </si>
  <si>
    <t>30 сентября 2020</t>
  </si>
  <si>
    <t>три месяца, закончившиеся 30 сентября 2021г.</t>
  </si>
  <si>
    <t>три месяца, закончившиеся 30 сентября 2020г.</t>
  </si>
  <si>
    <t>ЗА ПЕРИОД, ЗАКОНЧИВШИЙСЯ 30 СЕНТЯБРЯ 2021 г.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</si>
</sst>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_);_(* \(#,##0\);_(* &quot;-&quot;??_);_(@_)"/>
    <numFmt numFmtId="165" formatCode="_-* #,##0.00_р_._-;\-* #,##0.00_р_._-;_-* &quot;-&quot;??_р_._-;_-@_-"/>
    <numFmt numFmtId="166" formatCode="_-* #,##0_р_._-;\-* #,##0_р_._-;_-* &quot;-&quot;??_р_._-;_-@_-"/>
    <numFmt numFmtId="167" formatCode="_-* #,##0_-;\-* #,##0_-;_-* &quot;-&quot;??_-;_-@_-"/>
    <numFmt numFmtId="168" formatCode="_(* #,##0_);_(* \(#,##0\);_(* &quot;-&quot;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9"/>
      <name val="Times New Roman"/>
      <family val="1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/>
    <xf numFmtId="0" fontId="24" fillId="0" borderId="0"/>
  </cellStyleXfs>
  <cellXfs count="15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4" fontId="5" fillId="0" borderId="0" xfId="0" applyNumberFormat="1" applyFont="1"/>
    <xf numFmtId="164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justify" vertical="center"/>
    </xf>
    <xf numFmtId="3" fontId="4" fillId="0" borderId="0" xfId="0" applyNumberFormat="1" applyFont="1" applyFill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Border="1"/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/>
    <xf numFmtId="164" fontId="10" fillId="0" borderId="0" xfId="0" applyNumberFormat="1" applyFont="1" applyFill="1" applyAlignment="1">
      <alignment horizontal="right" vertical="center" wrapText="1"/>
    </xf>
    <xf numFmtId="164" fontId="10" fillId="0" borderId="2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Border="1"/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Border="1"/>
    <xf numFmtId="164" fontId="7" fillId="0" borderId="0" xfId="0" applyNumberFormat="1" applyFont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3" fontId="5" fillId="0" borderId="0" xfId="1" applyFont="1"/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0" fontId="7" fillId="0" borderId="0" xfId="0" applyFont="1" applyAlignment="1">
      <alignment horizontal="right" vertical="center" wrapText="1"/>
    </xf>
    <xf numFmtId="0" fontId="5" fillId="0" borderId="0" xfId="0" applyFont="1" applyFill="1"/>
    <xf numFmtId="3" fontId="4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right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166" fontId="7" fillId="0" borderId="2" xfId="2" applyNumberFormat="1" applyFont="1" applyBorder="1" applyAlignment="1">
      <alignment horizontal="left" vertical="center" wrapText="1"/>
    </xf>
    <xf numFmtId="164" fontId="7" fillId="0" borderId="0" xfId="0" applyNumberFormat="1" applyFont="1" applyAlignment="1">
      <alignment horizontal="left" vertical="center" wrapText="1"/>
    </xf>
    <xf numFmtId="165" fontId="7" fillId="0" borderId="0" xfId="2" applyFont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0" fontId="16" fillId="0" borderId="0" xfId="0" applyFont="1"/>
    <xf numFmtId="167" fontId="7" fillId="0" borderId="0" xfId="2" applyNumberFormat="1" applyFont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Alignment="1">
      <alignment horizontal="left" vertical="center" wrapText="1"/>
    </xf>
    <xf numFmtId="167" fontId="10" fillId="0" borderId="0" xfId="2" applyNumberFormat="1" applyFont="1" applyAlignment="1">
      <alignment horizontal="lef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7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0" fontId="19" fillId="0" borderId="0" xfId="0" applyFont="1" applyFill="1"/>
    <xf numFmtId="0" fontId="10" fillId="0" borderId="0" xfId="0" applyFont="1" applyFill="1" applyAlignment="1">
      <alignment vertical="center" wrapText="1"/>
    </xf>
    <xf numFmtId="4" fontId="19" fillId="0" borderId="0" xfId="0" applyNumberFormat="1" applyFont="1" applyFill="1" applyAlignment="1">
      <alignment horizontal="right" vertical="center" wrapText="1"/>
    </xf>
    <xf numFmtId="167" fontId="5" fillId="0" borderId="0" xfId="2" applyNumberFormat="1" applyFont="1" applyAlignment="1">
      <alignment horizontal="left" vertical="center" wrapText="1"/>
    </xf>
    <xf numFmtId="168" fontId="10" fillId="0" borderId="0" xfId="0" applyNumberFormat="1" applyFont="1" applyFill="1" applyAlignment="1">
      <alignment horizontal="right" vertical="center" wrapText="1"/>
    </xf>
    <xf numFmtId="168" fontId="20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168" fontId="20" fillId="0" borderId="2" xfId="0" applyNumberFormat="1" applyFont="1" applyFill="1" applyBorder="1" applyAlignment="1">
      <alignment horizontal="right" vertical="center" wrapText="1"/>
    </xf>
    <xf numFmtId="168" fontId="10" fillId="0" borderId="2" xfId="0" applyNumberFormat="1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vertical="center" wrapText="1"/>
    </xf>
    <xf numFmtId="168" fontId="7" fillId="0" borderId="2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168" fontId="19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Border="1" applyAlignment="1">
      <alignment vertical="center" wrapText="1"/>
    </xf>
    <xf numFmtId="168" fontId="10" fillId="0" borderId="0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" fontId="0" fillId="0" borderId="0" xfId="0" applyNumberFormat="1" applyFill="1"/>
    <xf numFmtId="168" fontId="7" fillId="0" borderId="0" xfId="0" applyNumberFormat="1" applyFont="1" applyFill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0" xfId="0" applyFont="1"/>
    <xf numFmtId="0" fontId="6" fillId="0" borderId="0" xfId="0" applyFont="1" applyFill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6" fontId="4" fillId="0" borderId="2" xfId="2" applyNumberFormat="1" applyFont="1" applyBorder="1" applyAlignment="1">
      <alignment horizontal="right" vertical="center" wrapText="1"/>
    </xf>
    <xf numFmtId="0" fontId="0" fillId="0" borderId="0" xfId="0" applyBorder="1"/>
    <xf numFmtId="164" fontId="4" fillId="0" borderId="0" xfId="0" applyNumberFormat="1" applyFont="1" applyFill="1" applyAlignment="1">
      <alignment horizontal="right" vertical="center" wrapText="1"/>
    </xf>
    <xf numFmtId="166" fontId="4" fillId="0" borderId="0" xfId="2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vertical="center" wrapText="1"/>
    </xf>
    <xf numFmtId="167" fontId="5" fillId="0" borderId="0" xfId="2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/>
    <xf numFmtId="0" fontId="8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6" fontId="5" fillId="0" borderId="0" xfId="2" applyNumberFormat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66" fontId="5" fillId="0" borderId="2" xfId="2" applyNumberFormat="1" applyFont="1" applyFill="1" applyBorder="1" applyAlignment="1">
      <alignment vertical="center" wrapText="1"/>
    </xf>
    <xf numFmtId="167" fontId="4" fillId="0" borderId="2" xfId="2" applyNumberFormat="1" applyFont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167" fontId="4" fillId="0" borderId="0" xfId="2" applyNumberFormat="1" applyFont="1" applyBorder="1" applyAlignment="1">
      <alignment vertical="center" wrapText="1"/>
    </xf>
    <xf numFmtId="164" fontId="0" fillId="0" borderId="0" xfId="0" applyNumberFormat="1"/>
    <xf numFmtId="0" fontId="22" fillId="0" borderId="2" xfId="3" applyFont="1" applyBorder="1" applyAlignment="1">
      <alignment wrapText="1"/>
    </xf>
    <xf numFmtId="166" fontId="0" fillId="0" borderId="0" xfId="0" applyNumberFormat="1"/>
    <xf numFmtId="0" fontId="4" fillId="0" borderId="0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Fill="1" applyBorder="1" applyAlignment="1">
      <alignment vertical="top"/>
    </xf>
    <xf numFmtId="164" fontId="4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justify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9" fontId="17" fillId="0" borderId="0" xfId="0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</cellXfs>
  <cellStyles count="5">
    <cellStyle name="Normal 2" xfId="3"/>
    <cellStyle name="Обычный" xfId="0" builtinId="0"/>
    <cellStyle name="Обычный 2" xfId="4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zoomScaleNormal="100" zoomScaleSheetLayoutView="115" workbookViewId="0">
      <selection activeCell="C21" sqref="C21"/>
    </sheetView>
  </sheetViews>
  <sheetFormatPr defaultColWidth="9.140625" defaultRowHeight="12.75" x14ac:dyDescent="0.2"/>
  <cols>
    <col min="1" max="1" width="39" style="2" customWidth="1"/>
    <col min="2" max="2" width="15.5703125" style="2" customWidth="1"/>
    <col min="3" max="3" width="17.28515625" style="2" customWidth="1"/>
    <col min="4" max="16384" width="9.140625" style="2"/>
  </cols>
  <sheetData>
    <row r="1" spans="1:3" x14ac:dyDescent="0.2">
      <c r="A1" s="1" t="s">
        <v>0</v>
      </c>
    </row>
    <row r="2" spans="1:3" x14ac:dyDescent="0.2">
      <c r="A2" s="1"/>
    </row>
    <row r="3" spans="1:3" x14ac:dyDescent="0.2">
      <c r="A3" s="1" t="s">
        <v>1</v>
      </c>
    </row>
    <row r="4" spans="1:3" x14ac:dyDescent="0.2">
      <c r="A4" s="1" t="s">
        <v>126</v>
      </c>
    </row>
    <row r="5" spans="1:3" ht="13.5" x14ac:dyDescent="0.2">
      <c r="A5" s="3" t="s">
        <v>2</v>
      </c>
    </row>
    <row r="6" spans="1:3" ht="13.5" x14ac:dyDescent="0.2">
      <c r="A6" s="3" t="s">
        <v>3</v>
      </c>
    </row>
    <row r="7" spans="1:3" ht="6.75" customHeight="1" x14ac:dyDescent="0.2"/>
    <row r="8" spans="1:3" x14ac:dyDescent="0.2">
      <c r="B8" s="4" t="s">
        <v>127</v>
      </c>
      <c r="C8" s="4" t="s">
        <v>60</v>
      </c>
    </row>
    <row r="9" spans="1:3" x14ac:dyDescent="0.2">
      <c r="A9" s="6" t="s">
        <v>4</v>
      </c>
      <c r="B9" s="7"/>
      <c r="C9" s="7"/>
    </row>
    <row r="10" spans="1:3" ht="22.5" customHeight="1" x14ac:dyDescent="0.2">
      <c r="A10" s="8" t="s">
        <v>5</v>
      </c>
      <c r="B10" s="9">
        <v>136454653</v>
      </c>
      <c r="C10" s="10">
        <v>126284019</v>
      </c>
    </row>
    <row r="11" spans="1:3" ht="25.5" x14ac:dyDescent="0.2">
      <c r="A11" s="8" t="s">
        <v>6</v>
      </c>
      <c r="B11" s="9">
        <v>9545297</v>
      </c>
      <c r="C11" s="10">
        <v>9728280</v>
      </c>
    </row>
    <row r="12" spans="1:3" x14ac:dyDescent="0.2">
      <c r="A12" s="8" t="s">
        <v>7</v>
      </c>
      <c r="B12" s="9">
        <v>10538264</v>
      </c>
      <c r="C12" s="10">
        <v>22279927</v>
      </c>
    </row>
    <row r="13" spans="1:3" ht="38.25" x14ac:dyDescent="0.2">
      <c r="A13" s="8" t="s">
        <v>8</v>
      </c>
      <c r="B13" s="9">
        <v>19058</v>
      </c>
      <c r="C13" s="10">
        <v>52039</v>
      </c>
    </row>
    <row r="14" spans="1:3" x14ac:dyDescent="0.2">
      <c r="A14" s="8" t="s">
        <v>9</v>
      </c>
      <c r="B14" s="9">
        <v>237240062</v>
      </c>
      <c r="C14" s="10">
        <v>244427841</v>
      </c>
    </row>
    <row r="15" spans="1:3" x14ac:dyDescent="0.2">
      <c r="A15" s="8" t="s">
        <v>10</v>
      </c>
      <c r="B15" s="49">
        <v>2200337</v>
      </c>
      <c r="C15" s="10">
        <v>1172262</v>
      </c>
    </row>
    <row r="16" spans="1:3" ht="38.25" x14ac:dyDescent="0.2">
      <c r="A16" s="8" t="s">
        <v>11</v>
      </c>
      <c r="B16" s="9">
        <v>122286557</v>
      </c>
      <c r="C16" s="10">
        <v>93951247</v>
      </c>
    </row>
    <row r="17" spans="1:3" ht="41.25" customHeight="1" x14ac:dyDescent="0.2">
      <c r="A17" s="11" t="s">
        <v>12</v>
      </c>
      <c r="B17" s="9">
        <v>78039133</v>
      </c>
      <c r="C17" s="10">
        <v>86554359</v>
      </c>
    </row>
    <row r="18" spans="1:3" ht="14.25" customHeight="1" x14ac:dyDescent="0.2">
      <c r="A18" s="11" t="s">
        <v>13</v>
      </c>
      <c r="B18" s="9">
        <v>899948</v>
      </c>
      <c r="C18" s="10">
        <v>752808</v>
      </c>
    </row>
    <row r="19" spans="1:3" ht="17.25" customHeight="1" x14ac:dyDescent="0.2">
      <c r="A19" s="11" t="s">
        <v>14</v>
      </c>
      <c r="B19" s="9">
        <v>489856</v>
      </c>
      <c r="C19" s="10">
        <v>534336</v>
      </c>
    </row>
    <row r="20" spans="1:3" ht="15" customHeight="1" x14ac:dyDescent="0.2">
      <c r="A20" s="11" t="s">
        <v>15</v>
      </c>
      <c r="B20" s="9">
        <v>7761147</v>
      </c>
      <c r="C20" s="10">
        <v>7776586</v>
      </c>
    </row>
    <row r="21" spans="1:3" ht="18" customHeight="1" x14ac:dyDescent="0.2">
      <c r="A21" s="11" t="s">
        <v>16</v>
      </c>
      <c r="B21" s="9">
        <v>1503977</v>
      </c>
      <c r="C21" s="10">
        <v>1435944</v>
      </c>
    </row>
    <row r="22" spans="1:3" ht="16.5" customHeight="1" x14ac:dyDescent="0.2">
      <c r="A22" s="11" t="s">
        <v>17</v>
      </c>
      <c r="B22" s="12">
        <v>1896200</v>
      </c>
      <c r="C22" s="10">
        <v>1293687</v>
      </c>
    </row>
    <row r="23" spans="1:3" ht="27" customHeight="1" thickBot="1" x14ac:dyDescent="0.25">
      <c r="A23" s="6" t="s">
        <v>18</v>
      </c>
      <c r="B23" s="13">
        <f>SUM(B10:B22)</f>
        <v>608874489</v>
      </c>
      <c r="C23" s="13">
        <f>SUM(C10:C22)</f>
        <v>596243335</v>
      </c>
    </row>
    <row r="24" spans="1:3" ht="8.25" customHeight="1" thickTop="1" x14ac:dyDescent="0.2">
      <c r="A24" s="6"/>
      <c r="B24" s="10"/>
      <c r="C24" s="10"/>
    </row>
    <row r="25" spans="1:3" x14ac:dyDescent="0.2">
      <c r="A25" s="6" t="s">
        <v>19</v>
      </c>
      <c r="B25" s="10"/>
      <c r="C25" s="10"/>
    </row>
    <row r="26" spans="1:3" ht="44.25" customHeight="1" x14ac:dyDescent="0.2">
      <c r="A26" s="11" t="s">
        <v>20</v>
      </c>
      <c r="B26" s="10">
        <v>32442</v>
      </c>
      <c r="C26" s="10">
        <v>39850</v>
      </c>
    </row>
    <row r="27" spans="1:3" ht="18" customHeight="1" x14ac:dyDescent="0.2">
      <c r="A27" s="11" t="s">
        <v>21</v>
      </c>
      <c r="B27" s="10">
        <v>12275791</v>
      </c>
      <c r="C27" s="10">
        <v>12228228</v>
      </c>
    </row>
    <row r="28" spans="1:3" ht="13.5" customHeight="1" x14ac:dyDescent="0.2">
      <c r="A28" s="11" t="s">
        <v>22</v>
      </c>
      <c r="B28" s="10">
        <v>72499855</v>
      </c>
      <c r="C28" s="10">
        <v>66916809</v>
      </c>
    </row>
    <row r="29" spans="1:3" ht="15" customHeight="1" x14ac:dyDescent="0.2">
      <c r="A29" s="11" t="s">
        <v>23</v>
      </c>
      <c r="B29" s="10">
        <v>445306760</v>
      </c>
      <c r="C29" s="10">
        <v>440919385</v>
      </c>
    </row>
    <row r="30" spans="1:3" ht="18.75" customHeight="1" x14ac:dyDescent="0.2">
      <c r="A30" s="11" t="s">
        <v>24</v>
      </c>
      <c r="B30" s="10">
        <v>322991</v>
      </c>
      <c r="C30" s="10">
        <v>263453</v>
      </c>
    </row>
    <row r="31" spans="1:3" ht="13.5" customHeight="1" thickBot="1" x14ac:dyDescent="0.25">
      <c r="A31" s="11" t="s">
        <v>25</v>
      </c>
      <c r="B31" s="14">
        <v>8241825</v>
      </c>
      <c r="C31" s="14">
        <v>3956380</v>
      </c>
    </row>
    <row r="32" spans="1:3" ht="19.5" customHeight="1" thickBot="1" x14ac:dyDescent="0.25">
      <c r="A32" s="6" t="s">
        <v>26</v>
      </c>
      <c r="B32" s="15">
        <f>SUM(B26:B31)</f>
        <v>538679664</v>
      </c>
      <c r="C32" s="15">
        <f>SUM(C26:C31)</f>
        <v>524324105</v>
      </c>
    </row>
    <row r="33" spans="1:3" ht="6.75" customHeight="1" thickTop="1" x14ac:dyDescent="0.2">
      <c r="A33" s="6"/>
      <c r="B33" s="10"/>
      <c r="C33" s="10"/>
    </row>
    <row r="34" spans="1:3" x14ac:dyDescent="0.2">
      <c r="A34" s="6" t="s">
        <v>27</v>
      </c>
      <c r="B34" s="10"/>
      <c r="C34" s="16"/>
    </row>
    <row r="35" spans="1:3" x14ac:dyDescent="0.2">
      <c r="A35" s="6" t="s">
        <v>28</v>
      </c>
      <c r="B35" s="10"/>
      <c r="C35" s="10"/>
    </row>
    <row r="36" spans="1:3" ht="21.75" customHeight="1" x14ac:dyDescent="0.2">
      <c r="A36" s="11" t="s">
        <v>29</v>
      </c>
      <c r="B36" s="10">
        <v>7050000</v>
      </c>
      <c r="C36" s="10">
        <v>7050000</v>
      </c>
    </row>
    <row r="37" spans="1:3" ht="13.5" customHeight="1" x14ac:dyDescent="0.2">
      <c r="A37" s="11" t="s">
        <v>30</v>
      </c>
      <c r="B37" s="10">
        <v>220973</v>
      </c>
      <c r="C37" s="10">
        <v>220973</v>
      </c>
    </row>
    <row r="38" spans="1:3" ht="39.75" customHeight="1" x14ac:dyDescent="0.2">
      <c r="A38" s="11" t="s">
        <v>59</v>
      </c>
      <c r="B38" s="10">
        <v>-547995</v>
      </c>
      <c r="C38" s="10">
        <v>281343</v>
      </c>
    </row>
    <row r="39" spans="1:3" ht="17.25" customHeight="1" thickBot="1" x14ac:dyDescent="0.25">
      <c r="A39" s="11" t="s">
        <v>61</v>
      </c>
      <c r="B39" s="14">
        <v>63471847</v>
      </c>
      <c r="C39" s="14">
        <v>64366914</v>
      </c>
    </row>
    <row r="40" spans="1:3" ht="9.75" customHeight="1" x14ac:dyDescent="0.2">
      <c r="A40" s="11"/>
      <c r="B40" s="18"/>
      <c r="C40" s="18"/>
    </row>
    <row r="41" spans="1:3" ht="19.5" customHeight="1" thickBot="1" x14ac:dyDescent="0.25">
      <c r="A41" s="6" t="s">
        <v>31</v>
      </c>
      <c r="B41" s="15">
        <f>SUM(B36:B40)</f>
        <v>70194825</v>
      </c>
      <c r="C41" s="15">
        <f>SUM(C36:C40)</f>
        <v>71919230</v>
      </c>
    </row>
    <row r="42" spans="1:3" ht="21.75" customHeight="1" thickTop="1" thickBot="1" x14ac:dyDescent="0.25">
      <c r="A42" s="6" t="s">
        <v>32</v>
      </c>
      <c r="B42" s="15">
        <f>B32+B41</f>
        <v>608874489</v>
      </c>
      <c r="C42" s="15">
        <f>C32+C41</f>
        <v>596243335</v>
      </c>
    </row>
    <row r="43" spans="1:3" ht="22.5" customHeight="1" thickTop="1" x14ac:dyDescent="0.2">
      <c r="A43" s="6"/>
      <c r="B43" s="7"/>
      <c r="C43" s="7"/>
    </row>
    <row r="44" spans="1:3" s="21" customFormat="1" ht="15.75" customHeight="1" x14ac:dyDescent="0.25">
      <c r="A44" s="20" t="s">
        <v>57</v>
      </c>
      <c r="B44" s="20"/>
      <c r="C44" s="45" t="s">
        <v>54</v>
      </c>
    </row>
    <row r="45" spans="1:3" s="6" customFormat="1" ht="15.75" customHeight="1" x14ac:dyDescent="0.25">
      <c r="A45" s="22"/>
      <c r="B45" s="22"/>
      <c r="C45" s="23"/>
    </row>
    <row r="46" spans="1:3" ht="15" customHeight="1" x14ac:dyDescent="0.2">
      <c r="A46" s="20" t="s">
        <v>56</v>
      </c>
      <c r="B46" s="20"/>
      <c r="C46" s="45" t="s">
        <v>55</v>
      </c>
    </row>
    <row r="47" spans="1:3" x14ac:dyDescent="0.2">
      <c r="A47" s="6"/>
      <c r="B47" s="7"/>
      <c r="C47" s="7"/>
    </row>
    <row r="48" spans="1:3" x14ac:dyDescent="0.2">
      <c r="A48" s="6"/>
      <c r="B48" s="7"/>
      <c r="C48" s="7"/>
    </row>
    <row r="70" ht="39" customHeight="1" x14ac:dyDescent="0.2"/>
    <row r="76" ht="27.75" customHeight="1" x14ac:dyDescent="0.2"/>
    <row r="81" spans="1:3" x14ac:dyDescent="0.2">
      <c r="A81" s="17"/>
    </row>
    <row r="82" spans="1:3" x14ac:dyDescent="0.2">
      <c r="A82" s="6"/>
      <c r="B82" s="39"/>
      <c r="C82" s="39"/>
    </row>
    <row r="83" spans="1:3" x14ac:dyDescent="0.2">
      <c r="A83" s="11"/>
      <c r="B83" s="40"/>
    </row>
    <row r="84" spans="1:3" s="6" customFormat="1" ht="32.25" customHeight="1" x14ac:dyDescent="0.25">
      <c r="C84" s="19"/>
    </row>
    <row r="85" spans="1:3" s="21" customFormat="1" ht="15.75" customHeight="1" x14ac:dyDescent="0.25">
      <c r="A85" s="41"/>
      <c r="B85" s="42"/>
      <c r="C85" s="43"/>
    </row>
    <row r="86" spans="1:3" s="6" customFormat="1" ht="15.75" customHeight="1" x14ac:dyDescent="0.25">
      <c r="C86" s="19"/>
    </row>
    <row r="87" spans="1:3" x14ac:dyDescent="0.2">
      <c r="C87" s="43"/>
    </row>
    <row r="88" spans="1:3" x14ac:dyDescent="0.2">
      <c r="C88" s="44"/>
    </row>
  </sheetData>
  <pageMargins left="0.70866141732283472" right="0.70866141732283472" top="0.35433070866141736" bottom="0.35433070866141736" header="0.31496062992125984" footer="0.31496062992125984"/>
  <pageSetup paperSize="9" scale="97" orientation="portrait" horizontalDpi="200" verticalDpi="200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opLeftCell="A16" workbookViewId="0">
      <selection activeCell="E29" sqref="E29"/>
    </sheetView>
  </sheetViews>
  <sheetFormatPr defaultRowHeight="12.75" x14ac:dyDescent="0.2"/>
  <cols>
    <col min="1" max="1" width="39" style="2" customWidth="1"/>
    <col min="2" max="2" width="15.5703125" style="2" customWidth="1"/>
    <col min="3" max="3" width="17.28515625" style="2" customWidth="1"/>
    <col min="4" max="4" width="14.7109375" style="46" customWidth="1"/>
    <col min="5" max="5" width="14.85546875" style="46" customWidth="1"/>
    <col min="6" max="224" width="9.140625" style="2"/>
    <col min="225" max="225" width="39" style="2" customWidth="1"/>
    <col min="226" max="226" width="15.5703125" style="2" customWidth="1"/>
    <col min="227" max="227" width="17.28515625" style="2" customWidth="1"/>
    <col min="228" max="228" width="12.85546875" style="2" customWidth="1"/>
    <col min="229" max="229" width="18.42578125" style="2" customWidth="1"/>
    <col min="230" max="480" width="9.140625" style="2"/>
    <col min="481" max="481" width="39" style="2" customWidth="1"/>
    <col min="482" max="482" width="15.5703125" style="2" customWidth="1"/>
    <col min="483" max="483" width="17.28515625" style="2" customWidth="1"/>
    <col min="484" max="484" width="12.85546875" style="2" customWidth="1"/>
    <col min="485" max="485" width="18.42578125" style="2" customWidth="1"/>
    <col min="486" max="736" width="9.140625" style="2"/>
    <col min="737" max="737" width="39" style="2" customWidth="1"/>
    <col min="738" max="738" width="15.5703125" style="2" customWidth="1"/>
    <col min="739" max="739" width="17.28515625" style="2" customWidth="1"/>
    <col min="740" max="740" width="12.85546875" style="2" customWidth="1"/>
    <col min="741" max="741" width="18.42578125" style="2" customWidth="1"/>
    <col min="742" max="992" width="9.140625" style="2"/>
    <col min="993" max="993" width="39" style="2" customWidth="1"/>
    <col min="994" max="994" width="15.5703125" style="2" customWidth="1"/>
    <col min="995" max="995" width="17.28515625" style="2" customWidth="1"/>
    <col min="996" max="996" width="12.85546875" style="2" customWidth="1"/>
    <col min="997" max="997" width="18.42578125" style="2" customWidth="1"/>
    <col min="998" max="1248" width="9.140625" style="2"/>
    <col min="1249" max="1249" width="39" style="2" customWidth="1"/>
    <col min="1250" max="1250" width="15.5703125" style="2" customWidth="1"/>
    <col min="1251" max="1251" width="17.28515625" style="2" customWidth="1"/>
    <col min="1252" max="1252" width="12.85546875" style="2" customWidth="1"/>
    <col min="1253" max="1253" width="18.42578125" style="2" customWidth="1"/>
    <col min="1254" max="1504" width="9.140625" style="2"/>
    <col min="1505" max="1505" width="39" style="2" customWidth="1"/>
    <col min="1506" max="1506" width="15.5703125" style="2" customWidth="1"/>
    <col min="1507" max="1507" width="17.28515625" style="2" customWidth="1"/>
    <col min="1508" max="1508" width="12.85546875" style="2" customWidth="1"/>
    <col min="1509" max="1509" width="18.42578125" style="2" customWidth="1"/>
    <col min="1510" max="1760" width="9.140625" style="2"/>
    <col min="1761" max="1761" width="39" style="2" customWidth="1"/>
    <col min="1762" max="1762" width="15.5703125" style="2" customWidth="1"/>
    <col min="1763" max="1763" width="17.28515625" style="2" customWidth="1"/>
    <col min="1764" max="1764" width="12.85546875" style="2" customWidth="1"/>
    <col min="1765" max="1765" width="18.42578125" style="2" customWidth="1"/>
    <col min="1766" max="2016" width="9.140625" style="2"/>
    <col min="2017" max="2017" width="39" style="2" customWidth="1"/>
    <col min="2018" max="2018" width="15.5703125" style="2" customWidth="1"/>
    <col min="2019" max="2019" width="17.28515625" style="2" customWidth="1"/>
    <col min="2020" max="2020" width="12.85546875" style="2" customWidth="1"/>
    <col min="2021" max="2021" width="18.42578125" style="2" customWidth="1"/>
    <col min="2022" max="2272" width="9.140625" style="2"/>
    <col min="2273" max="2273" width="39" style="2" customWidth="1"/>
    <col min="2274" max="2274" width="15.5703125" style="2" customWidth="1"/>
    <col min="2275" max="2275" width="17.28515625" style="2" customWidth="1"/>
    <col min="2276" max="2276" width="12.85546875" style="2" customWidth="1"/>
    <col min="2277" max="2277" width="18.42578125" style="2" customWidth="1"/>
    <col min="2278" max="2528" width="9.140625" style="2"/>
    <col min="2529" max="2529" width="39" style="2" customWidth="1"/>
    <col min="2530" max="2530" width="15.5703125" style="2" customWidth="1"/>
    <col min="2531" max="2531" width="17.28515625" style="2" customWidth="1"/>
    <col min="2532" max="2532" width="12.85546875" style="2" customWidth="1"/>
    <col min="2533" max="2533" width="18.42578125" style="2" customWidth="1"/>
    <col min="2534" max="2784" width="9.140625" style="2"/>
    <col min="2785" max="2785" width="39" style="2" customWidth="1"/>
    <col min="2786" max="2786" width="15.5703125" style="2" customWidth="1"/>
    <col min="2787" max="2787" width="17.28515625" style="2" customWidth="1"/>
    <col min="2788" max="2788" width="12.85546875" style="2" customWidth="1"/>
    <col min="2789" max="2789" width="18.42578125" style="2" customWidth="1"/>
    <col min="2790" max="3040" width="9.140625" style="2"/>
    <col min="3041" max="3041" width="39" style="2" customWidth="1"/>
    <col min="3042" max="3042" width="15.5703125" style="2" customWidth="1"/>
    <col min="3043" max="3043" width="17.28515625" style="2" customWidth="1"/>
    <col min="3044" max="3044" width="12.85546875" style="2" customWidth="1"/>
    <col min="3045" max="3045" width="18.42578125" style="2" customWidth="1"/>
    <col min="3046" max="3296" width="9.140625" style="2"/>
    <col min="3297" max="3297" width="39" style="2" customWidth="1"/>
    <col min="3298" max="3298" width="15.5703125" style="2" customWidth="1"/>
    <col min="3299" max="3299" width="17.28515625" style="2" customWidth="1"/>
    <col min="3300" max="3300" width="12.85546875" style="2" customWidth="1"/>
    <col min="3301" max="3301" width="18.42578125" style="2" customWidth="1"/>
    <col min="3302" max="3552" width="9.140625" style="2"/>
    <col min="3553" max="3553" width="39" style="2" customWidth="1"/>
    <col min="3554" max="3554" width="15.5703125" style="2" customWidth="1"/>
    <col min="3555" max="3555" width="17.28515625" style="2" customWidth="1"/>
    <col min="3556" max="3556" width="12.85546875" style="2" customWidth="1"/>
    <col min="3557" max="3557" width="18.42578125" style="2" customWidth="1"/>
    <col min="3558" max="3808" width="9.140625" style="2"/>
    <col min="3809" max="3809" width="39" style="2" customWidth="1"/>
    <col min="3810" max="3810" width="15.5703125" style="2" customWidth="1"/>
    <col min="3811" max="3811" width="17.28515625" style="2" customWidth="1"/>
    <col min="3812" max="3812" width="12.85546875" style="2" customWidth="1"/>
    <col min="3813" max="3813" width="18.42578125" style="2" customWidth="1"/>
    <col min="3814" max="4064" width="9.140625" style="2"/>
    <col min="4065" max="4065" width="39" style="2" customWidth="1"/>
    <col min="4066" max="4066" width="15.5703125" style="2" customWidth="1"/>
    <col min="4067" max="4067" width="17.28515625" style="2" customWidth="1"/>
    <col min="4068" max="4068" width="12.85546875" style="2" customWidth="1"/>
    <col min="4069" max="4069" width="18.42578125" style="2" customWidth="1"/>
    <col min="4070" max="4320" width="9.140625" style="2"/>
    <col min="4321" max="4321" width="39" style="2" customWidth="1"/>
    <col min="4322" max="4322" width="15.5703125" style="2" customWidth="1"/>
    <col min="4323" max="4323" width="17.28515625" style="2" customWidth="1"/>
    <col min="4324" max="4324" width="12.85546875" style="2" customWidth="1"/>
    <col min="4325" max="4325" width="18.42578125" style="2" customWidth="1"/>
    <col min="4326" max="4576" width="9.140625" style="2"/>
    <col min="4577" max="4577" width="39" style="2" customWidth="1"/>
    <col min="4578" max="4578" width="15.5703125" style="2" customWidth="1"/>
    <col min="4579" max="4579" width="17.28515625" style="2" customWidth="1"/>
    <col min="4580" max="4580" width="12.85546875" style="2" customWidth="1"/>
    <col min="4581" max="4581" width="18.42578125" style="2" customWidth="1"/>
    <col min="4582" max="4832" width="9.140625" style="2"/>
    <col min="4833" max="4833" width="39" style="2" customWidth="1"/>
    <col min="4834" max="4834" width="15.5703125" style="2" customWidth="1"/>
    <col min="4835" max="4835" width="17.28515625" style="2" customWidth="1"/>
    <col min="4836" max="4836" width="12.85546875" style="2" customWidth="1"/>
    <col min="4837" max="4837" width="18.42578125" style="2" customWidth="1"/>
    <col min="4838" max="5088" width="9.140625" style="2"/>
    <col min="5089" max="5089" width="39" style="2" customWidth="1"/>
    <col min="5090" max="5090" width="15.5703125" style="2" customWidth="1"/>
    <col min="5091" max="5091" width="17.28515625" style="2" customWidth="1"/>
    <col min="5092" max="5092" width="12.85546875" style="2" customWidth="1"/>
    <col min="5093" max="5093" width="18.42578125" style="2" customWidth="1"/>
    <col min="5094" max="5344" width="9.140625" style="2"/>
    <col min="5345" max="5345" width="39" style="2" customWidth="1"/>
    <col min="5346" max="5346" width="15.5703125" style="2" customWidth="1"/>
    <col min="5347" max="5347" width="17.28515625" style="2" customWidth="1"/>
    <col min="5348" max="5348" width="12.85546875" style="2" customWidth="1"/>
    <col min="5349" max="5349" width="18.42578125" style="2" customWidth="1"/>
    <col min="5350" max="5600" width="9.140625" style="2"/>
    <col min="5601" max="5601" width="39" style="2" customWidth="1"/>
    <col min="5602" max="5602" width="15.5703125" style="2" customWidth="1"/>
    <col min="5603" max="5603" width="17.28515625" style="2" customWidth="1"/>
    <col min="5604" max="5604" width="12.85546875" style="2" customWidth="1"/>
    <col min="5605" max="5605" width="18.42578125" style="2" customWidth="1"/>
    <col min="5606" max="5856" width="9.140625" style="2"/>
    <col min="5857" max="5857" width="39" style="2" customWidth="1"/>
    <col min="5858" max="5858" width="15.5703125" style="2" customWidth="1"/>
    <col min="5859" max="5859" width="17.28515625" style="2" customWidth="1"/>
    <col min="5860" max="5860" width="12.85546875" style="2" customWidth="1"/>
    <col min="5861" max="5861" width="18.42578125" style="2" customWidth="1"/>
    <col min="5862" max="6112" width="9.140625" style="2"/>
    <col min="6113" max="6113" width="39" style="2" customWidth="1"/>
    <col min="6114" max="6114" width="15.5703125" style="2" customWidth="1"/>
    <col min="6115" max="6115" width="17.28515625" style="2" customWidth="1"/>
    <col min="6116" max="6116" width="12.85546875" style="2" customWidth="1"/>
    <col min="6117" max="6117" width="18.42578125" style="2" customWidth="1"/>
    <col min="6118" max="6368" width="9.140625" style="2"/>
    <col min="6369" max="6369" width="39" style="2" customWidth="1"/>
    <col min="6370" max="6370" width="15.5703125" style="2" customWidth="1"/>
    <col min="6371" max="6371" width="17.28515625" style="2" customWidth="1"/>
    <col min="6372" max="6372" width="12.85546875" style="2" customWidth="1"/>
    <col min="6373" max="6373" width="18.42578125" style="2" customWidth="1"/>
    <col min="6374" max="6624" width="9.140625" style="2"/>
    <col min="6625" max="6625" width="39" style="2" customWidth="1"/>
    <col min="6626" max="6626" width="15.5703125" style="2" customWidth="1"/>
    <col min="6627" max="6627" width="17.28515625" style="2" customWidth="1"/>
    <col min="6628" max="6628" width="12.85546875" style="2" customWidth="1"/>
    <col min="6629" max="6629" width="18.42578125" style="2" customWidth="1"/>
    <col min="6630" max="6880" width="9.140625" style="2"/>
    <col min="6881" max="6881" width="39" style="2" customWidth="1"/>
    <col min="6882" max="6882" width="15.5703125" style="2" customWidth="1"/>
    <col min="6883" max="6883" width="17.28515625" style="2" customWidth="1"/>
    <col min="6884" max="6884" width="12.85546875" style="2" customWidth="1"/>
    <col min="6885" max="6885" width="18.42578125" style="2" customWidth="1"/>
    <col min="6886" max="7136" width="9.140625" style="2"/>
    <col min="7137" max="7137" width="39" style="2" customWidth="1"/>
    <col min="7138" max="7138" width="15.5703125" style="2" customWidth="1"/>
    <col min="7139" max="7139" width="17.28515625" style="2" customWidth="1"/>
    <col min="7140" max="7140" width="12.85546875" style="2" customWidth="1"/>
    <col min="7141" max="7141" width="18.42578125" style="2" customWidth="1"/>
    <col min="7142" max="7392" width="9.140625" style="2"/>
    <col min="7393" max="7393" width="39" style="2" customWidth="1"/>
    <col min="7394" max="7394" width="15.5703125" style="2" customWidth="1"/>
    <col min="7395" max="7395" width="17.28515625" style="2" customWidth="1"/>
    <col min="7396" max="7396" width="12.85546875" style="2" customWidth="1"/>
    <col min="7397" max="7397" width="18.42578125" style="2" customWidth="1"/>
    <col min="7398" max="7648" width="9.140625" style="2"/>
    <col min="7649" max="7649" width="39" style="2" customWidth="1"/>
    <col min="7650" max="7650" width="15.5703125" style="2" customWidth="1"/>
    <col min="7651" max="7651" width="17.28515625" style="2" customWidth="1"/>
    <col min="7652" max="7652" width="12.85546875" style="2" customWidth="1"/>
    <col min="7653" max="7653" width="18.42578125" style="2" customWidth="1"/>
    <col min="7654" max="7904" width="9.140625" style="2"/>
    <col min="7905" max="7905" width="39" style="2" customWidth="1"/>
    <col min="7906" max="7906" width="15.5703125" style="2" customWidth="1"/>
    <col min="7907" max="7907" width="17.28515625" style="2" customWidth="1"/>
    <col min="7908" max="7908" width="12.85546875" style="2" customWidth="1"/>
    <col min="7909" max="7909" width="18.42578125" style="2" customWidth="1"/>
    <col min="7910" max="8160" width="9.140625" style="2"/>
    <col min="8161" max="8161" width="39" style="2" customWidth="1"/>
    <col min="8162" max="8162" width="15.5703125" style="2" customWidth="1"/>
    <col min="8163" max="8163" width="17.28515625" style="2" customWidth="1"/>
    <col min="8164" max="8164" width="12.85546875" style="2" customWidth="1"/>
    <col min="8165" max="8165" width="18.42578125" style="2" customWidth="1"/>
    <col min="8166" max="8416" width="9.140625" style="2"/>
    <col min="8417" max="8417" width="39" style="2" customWidth="1"/>
    <col min="8418" max="8418" width="15.5703125" style="2" customWidth="1"/>
    <col min="8419" max="8419" width="17.28515625" style="2" customWidth="1"/>
    <col min="8420" max="8420" width="12.85546875" style="2" customWidth="1"/>
    <col min="8421" max="8421" width="18.42578125" style="2" customWidth="1"/>
    <col min="8422" max="8672" width="9.140625" style="2"/>
    <col min="8673" max="8673" width="39" style="2" customWidth="1"/>
    <col min="8674" max="8674" width="15.5703125" style="2" customWidth="1"/>
    <col min="8675" max="8675" width="17.28515625" style="2" customWidth="1"/>
    <col min="8676" max="8676" width="12.85546875" style="2" customWidth="1"/>
    <col min="8677" max="8677" width="18.42578125" style="2" customWidth="1"/>
    <col min="8678" max="8928" width="9.140625" style="2"/>
    <col min="8929" max="8929" width="39" style="2" customWidth="1"/>
    <col min="8930" max="8930" width="15.5703125" style="2" customWidth="1"/>
    <col min="8931" max="8931" width="17.28515625" style="2" customWidth="1"/>
    <col min="8932" max="8932" width="12.85546875" style="2" customWidth="1"/>
    <col min="8933" max="8933" width="18.42578125" style="2" customWidth="1"/>
    <col min="8934" max="9184" width="9.140625" style="2"/>
    <col min="9185" max="9185" width="39" style="2" customWidth="1"/>
    <col min="9186" max="9186" width="15.5703125" style="2" customWidth="1"/>
    <col min="9187" max="9187" width="17.28515625" style="2" customWidth="1"/>
    <col min="9188" max="9188" width="12.85546875" style="2" customWidth="1"/>
    <col min="9189" max="9189" width="18.42578125" style="2" customWidth="1"/>
    <col min="9190" max="9440" width="9.140625" style="2"/>
    <col min="9441" max="9441" width="39" style="2" customWidth="1"/>
    <col min="9442" max="9442" width="15.5703125" style="2" customWidth="1"/>
    <col min="9443" max="9443" width="17.28515625" style="2" customWidth="1"/>
    <col min="9444" max="9444" width="12.85546875" style="2" customWidth="1"/>
    <col min="9445" max="9445" width="18.42578125" style="2" customWidth="1"/>
    <col min="9446" max="9696" width="9.140625" style="2"/>
    <col min="9697" max="9697" width="39" style="2" customWidth="1"/>
    <col min="9698" max="9698" width="15.5703125" style="2" customWidth="1"/>
    <col min="9699" max="9699" width="17.28515625" style="2" customWidth="1"/>
    <col min="9700" max="9700" width="12.85546875" style="2" customWidth="1"/>
    <col min="9701" max="9701" width="18.42578125" style="2" customWidth="1"/>
    <col min="9702" max="9952" width="9.140625" style="2"/>
    <col min="9953" max="9953" width="39" style="2" customWidth="1"/>
    <col min="9954" max="9954" width="15.5703125" style="2" customWidth="1"/>
    <col min="9955" max="9955" width="17.28515625" style="2" customWidth="1"/>
    <col min="9956" max="9956" width="12.85546875" style="2" customWidth="1"/>
    <col min="9957" max="9957" width="18.42578125" style="2" customWidth="1"/>
    <col min="9958" max="10208" width="9.140625" style="2"/>
    <col min="10209" max="10209" width="39" style="2" customWidth="1"/>
    <col min="10210" max="10210" width="15.5703125" style="2" customWidth="1"/>
    <col min="10211" max="10211" width="17.28515625" style="2" customWidth="1"/>
    <col min="10212" max="10212" width="12.85546875" style="2" customWidth="1"/>
    <col min="10213" max="10213" width="18.42578125" style="2" customWidth="1"/>
    <col min="10214" max="10464" width="9.140625" style="2"/>
    <col min="10465" max="10465" width="39" style="2" customWidth="1"/>
    <col min="10466" max="10466" width="15.5703125" style="2" customWidth="1"/>
    <col min="10467" max="10467" width="17.28515625" style="2" customWidth="1"/>
    <col min="10468" max="10468" width="12.85546875" style="2" customWidth="1"/>
    <col min="10469" max="10469" width="18.42578125" style="2" customWidth="1"/>
    <col min="10470" max="10720" width="9.140625" style="2"/>
    <col min="10721" max="10721" width="39" style="2" customWidth="1"/>
    <col min="10722" max="10722" width="15.5703125" style="2" customWidth="1"/>
    <col min="10723" max="10723" width="17.28515625" style="2" customWidth="1"/>
    <col min="10724" max="10724" width="12.85546875" style="2" customWidth="1"/>
    <col min="10725" max="10725" width="18.42578125" style="2" customWidth="1"/>
    <col min="10726" max="10976" width="9.140625" style="2"/>
    <col min="10977" max="10977" width="39" style="2" customWidth="1"/>
    <col min="10978" max="10978" width="15.5703125" style="2" customWidth="1"/>
    <col min="10979" max="10979" width="17.28515625" style="2" customWidth="1"/>
    <col min="10980" max="10980" width="12.85546875" style="2" customWidth="1"/>
    <col min="10981" max="10981" width="18.42578125" style="2" customWidth="1"/>
    <col min="10982" max="11232" width="9.140625" style="2"/>
    <col min="11233" max="11233" width="39" style="2" customWidth="1"/>
    <col min="11234" max="11234" width="15.5703125" style="2" customWidth="1"/>
    <col min="11235" max="11235" width="17.28515625" style="2" customWidth="1"/>
    <col min="11236" max="11236" width="12.85546875" style="2" customWidth="1"/>
    <col min="11237" max="11237" width="18.42578125" style="2" customWidth="1"/>
    <col min="11238" max="11488" width="9.140625" style="2"/>
    <col min="11489" max="11489" width="39" style="2" customWidth="1"/>
    <col min="11490" max="11490" width="15.5703125" style="2" customWidth="1"/>
    <col min="11491" max="11491" width="17.28515625" style="2" customWidth="1"/>
    <col min="11492" max="11492" width="12.85546875" style="2" customWidth="1"/>
    <col min="11493" max="11493" width="18.42578125" style="2" customWidth="1"/>
    <col min="11494" max="11744" width="9.140625" style="2"/>
    <col min="11745" max="11745" width="39" style="2" customWidth="1"/>
    <col min="11746" max="11746" width="15.5703125" style="2" customWidth="1"/>
    <col min="11747" max="11747" width="17.28515625" style="2" customWidth="1"/>
    <col min="11748" max="11748" width="12.85546875" style="2" customWidth="1"/>
    <col min="11749" max="11749" width="18.42578125" style="2" customWidth="1"/>
    <col min="11750" max="12000" width="9.140625" style="2"/>
    <col min="12001" max="12001" width="39" style="2" customWidth="1"/>
    <col min="12002" max="12002" width="15.5703125" style="2" customWidth="1"/>
    <col min="12003" max="12003" width="17.28515625" style="2" customWidth="1"/>
    <col min="12004" max="12004" width="12.85546875" style="2" customWidth="1"/>
    <col min="12005" max="12005" width="18.42578125" style="2" customWidth="1"/>
    <col min="12006" max="12256" width="9.140625" style="2"/>
    <col min="12257" max="12257" width="39" style="2" customWidth="1"/>
    <col min="12258" max="12258" width="15.5703125" style="2" customWidth="1"/>
    <col min="12259" max="12259" width="17.28515625" style="2" customWidth="1"/>
    <col min="12260" max="12260" width="12.85546875" style="2" customWidth="1"/>
    <col min="12261" max="12261" width="18.42578125" style="2" customWidth="1"/>
    <col min="12262" max="12512" width="9.140625" style="2"/>
    <col min="12513" max="12513" width="39" style="2" customWidth="1"/>
    <col min="12514" max="12514" width="15.5703125" style="2" customWidth="1"/>
    <col min="12515" max="12515" width="17.28515625" style="2" customWidth="1"/>
    <col min="12516" max="12516" width="12.85546875" style="2" customWidth="1"/>
    <col min="12517" max="12517" width="18.42578125" style="2" customWidth="1"/>
    <col min="12518" max="12768" width="9.140625" style="2"/>
    <col min="12769" max="12769" width="39" style="2" customWidth="1"/>
    <col min="12770" max="12770" width="15.5703125" style="2" customWidth="1"/>
    <col min="12771" max="12771" width="17.28515625" style="2" customWidth="1"/>
    <col min="12772" max="12772" width="12.85546875" style="2" customWidth="1"/>
    <col min="12773" max="12773" width="18.42578125" style="2" customWidth="1"/>
    <col min="12774" max="13024" width="9.140625" style="2"/>
    <col min="13025" max="13025" width="39" style="2" customWidth="1"/>
    <col min="13026" max="13026" width="15.5703125" style="2" customWidth="1"/>
    <col min="13027" max="13027" width="17.28515625" style="2" customWidth="1"/>
    <col min="13028" max="13028" width="12.85546875" style="2" customWidth="1"/>
    <col min="13029" max="13029" width="18.42578125" style="2" customWidth="1"/>
    <col min="13030" max="13280" width="9.140625" style="2"/>
    <col min="13281" max="13281" width="39" style="2" customWidth="1"/>
    <col min="13282" max="13282" width="15.5703125" style="2" customWidth="1"/>
    <col min="13283" max="13283" width="17.28515625" style="2" customWidth="1"/>
    <col min="13284" max="13284" width="12.85546875" style="2" customWidth="1"/>
    <col min="13285" max="13285" width="18.42578125" style="2" customWidth="1"/>
    <col min="13286" max="13536" width="9.140625" style="2"/>
    <col min="13537" max="13537" width="39" style="2" customWidth="1"/>
    <col min="13538" max="13538" width="15.5703125" style="2" customWidth="1"/>
    <col min="13539" max="13539" width="17.28515625" style="2" customWidth="1"/>
    <col min="13540" max="13540" width="12.85546875" style="2" customWidth="1"/>
    <col min="13541" max="13541" width="18.42578125" style="2" customWidth="1"/>
    <col min="13542" max="13792" width="9.140625" style="2"/>
    <col min="13793" max="13793" width="39" style="2" customWidth="1"/>
    <col min="13794" max="13794" width="15.5703125" style="2" customWidth="1"/>
    <col min="13795" max="13795" width="17.28515625" style="2" customWidth="1"/>
    <col min="13796" max="13796" width="12.85546875" style="2" customWidth="1"/>
    <col min="13797" max="13797" width="18.42578125" style="2" customWidth="1"/>
    <col min="13798" max="14048" width="9.140625" style="2"/>
    <col min="14049" max="14049" width="39" style="2" customWidth="1"/>
    <col min="14050" max="14050" width="15.5703125" style="2" customWidth="1"/>
    <col min="14051" max="14051" width="17.28515625" style="2" customWidth="1"/>
    <col min="14052" max="14052" width="12.85546875" style="2" customWidth="1"/>
    <col min="14053" max="14053" width="18.42578125" style="2" customWidth="1"/>
    <col min="14054" max="14304" width="9.140625" style="2"/>
    <col min="14305" max="14305" width="39" style="2" customWidth="1"/>
    <col min="14306" max="14306" width="15.5703125" style="2" customWidth="1"/>
    <col min="14307" max="14307" width="17.28515625" style="2" customWidth="1"/>
    <col min="14308" max="14308" width="12.85546875" style="2" customWidth="1"/>
    <col min="14309" max="14309" width="18.42578125" style="2" customWidth="1"/>
    <col min="14310" max="14560" width="9.140625" style="2"/>
    <col min="14561" max="14561" width="39" style="2" customWidth="1"/>
    <col min="14562" max="14562" width="15.5703125" style="2" customWidth="1"/>
    <col min="14563" max="14563" width="17.28515625" style="2" customWidth="1"/>
    <col min="14564" max="14564" width="12.85546875" style="2" customWidth="1"/>
    <col min="14565" max="14565" width="18.42578125" style="2" customWidth="1"/>
    <col min="14566" max="14816" width="9.140625" style="2"/>
    <col min="14817" max="14817" width="39" style="2" customWidth="1"/>
    <col min="14818" max="14818" width="15.5703125" style="2" customWidth="1"/>
    <col min="14819" max="14819" width="17.28515625" style="2" customWidth="1"/>
    <col min="14820" max="14820" width="12.85546875" style="2" customWidth="1"/>
    <col min="14821" max="14821" width="18.42578125" style="2" customWidth="1"/>
    <col min="14822" max="15072" width="9.140625" style="2"/>
    <col min="15073" max="15073" width="39" style="2" customWidth="1"/>
    <col min="15074" max="15074" width="15.5703125" style="2" customWidth="1"/>
    <col min="15075" max="15075" width="17.28515625" style="2" customWidth="1"/>
    <col min="15076" max="15076" width="12.85546875" style="2" customWidth="1"/>
    <col min="15077" max="15077" width="18.42578125" style="2" customWidth="1"/>
    <col min="15078" max="15328" width="9.140625" style="2"/>
    <col min="15329" max="15329" width="39" style="2" customWidth="1"/>
    <col min="15330" max="15330" width="15.5703125" style="2" customWidth="1"/>
    <col min="15331" max="15331" width="17.28515625" style="2" customWidth="1"/>
    <col min="15332" max="15332" width="12.85546875" style="2" customWidth="1"/>
    <col min="15333" max="15333" width="18.42578125" style="2" customWidth="1"/>
    <col min="15334" max="15584" width="9.140625" style="2"/>
    <col min="15585" max="15585" width="39" style="2" customWidth="1"/>
    <col min="15586" max="15586" width="15.5703125" style="2" customWidth="1"/>
    <col min="15587" max="15587" width="17.28515625" style="2" customWidth="1"/>
    <col min="15588" max="15588" width="12.85546875" style="2" customWidth="1"/>
    <col min="15589" max="15589" width="18.42578125" style="2" customWidth="1"/>
    <col min="15590" max="15840" width="9.140625" style="2"/>
    <col min="15841" max="15841" width="39" style="2" customWidth="1"/>
    <col min="15842" max="15842" width="15.5703125" style="2" customWidth="1"/>
    <col min="15843" max="15843" width="17.28515625" style="2" customWidth="1"/>
    <col min="15844" max="15844" width="12.85546875" style="2" customWidth="1"/>
    <col min="15845" max="15845" width="18.42578125" style="2" customWidth="1"/>
    <col min="15846" max="16096" width="9.140625" style="2"/>
    <col min="16097" max="16097" width="39" style="2" customWidth="1"/>
    <col min="16098" max="16098" width="15.5703125" style="2" customWidth="1"/>
    <col min="16099" max="16099" width="17.28515625" style="2" customWidth="1"/>
    <col min="16100" max="16100" width="12.85546875" style="2" customWidth="1"/>
    <col min="16101" max="16101" width="18.42578125" style="2" customWidth="1"/>
    <col min="16102" max="16384" width="9.140625" style="2"/>
  </cols>
  <sheetData>
    <row r="1" spans="1:5" x14ac:dyDescent="0.2">
      <c r="A1" s="6"/>
      <c r="B1" s="7"/>
      <c r="C1" s="7"/>
    </row>
    <row r="2" spans="1:5" x14ac:dyDescent="0.2">
      <c r="A2" s="1" t="s">
        <v>0</v>
      </c>
      <c r="C2" s="7"/>
    </row>
    <row r="3" spans="1:5" x14ac:dyDescent="0.2">
      <c r="A3" s="1"/>
      <c r="C3" s="7"/>
    </row>
    <row r="4" spans="1:5" x14ac:dyDescent="0.2">
      <c r="A4" s="1" t="s">
        <v>33</v>
      </c>
      <c r="C4" s="7"/>
    </row>
    <row r="5" spans="1:5" x14ac:dyDescent="0.2">
      <c r="A5" s="24" t="s">
        <v>128</v>
      </c>
      <c r="C5" s="7"/>
    </row>
    <row r="6" spans="1:5" ht="13.5" x14ac:dyDescent="0.2">
      <c r="A6" s="3" t="s">
        <v>2</v>
      </c>
      <c r="C6" s="7"/>
    </row>
    <row r="7" spans="1:5" ht="13.5" x14ac:dyDescent="0.2">
      <c r="A7" s="3" t="s">
        <v>3</v>
      </c>
      <c r="B7" s="7"/>
      <c r="C7" s="7"/>
    </row>
    <row r="9" spans="1:5" ht="25.5" x14ac:dyDescent="0.2">
      <c r="B9" s="4" t="s">
        <v>34</v>
      </c>
      <c r="C9" s="47" t="s">
        <v>34</v>
      </c>
      <c r="D9" s="138" t="s">
        <v>130</v>
      </c>
      <c r="E9" s="138" t="s">
        <v>131</v>
      </c>
    </row>
    <row r="10" spans="1:5" ht="23.25" customHeight="1" x14ac:dyDescent="0.2">
      <c r="A10" s="5"/>
      <c r="B10" s="4" t="s">
        <v>127</v>
      </c>
      <c r="C10" s="25" t="s">
        <v>129</v>
      </c>
      <c r="D10" s="138"/>
      <c r="E10" s="138"/>
    </row>
    <row r="11" spans="1:5" x14ac:dyDescent="0.2">
      <c r="A11" s="5"/>
      <c r="B11" s="4"/>
      <c r="C11" s="25"/>
    </row>
    <row r="12" spans="1:5" x14ac:dyDescent="0.2">
      <c r="A12" s="11" t="s">
        <v>35</v>
      </c>
      <c r="B12" s="10">
        <v>34898336</v>
      </c>
      <c r="C12" s="26">
        <v>30309196</v>
      </c>
      <c r="D12" s="10">
        <v>12109022</v>
      </c>
      <c r="E12" s="26">
        <v>10764893</v>
      </c>
    </row>
    <row r="13" spans="1:5" ht="13.5" thickBot="1" x14ac:dyDescent="0.25">
      <c r="A13" s="11" t="s">
        <v>36</v>
      </c>
      <c r="B13" s="14">
        <v>-16377207</v>
      </c>
      <c r="C13" s="27">
        <v>-14684065</v>
      </c>
      <c r="D13" s="14">
        <v>-5743393</v>
      </c>
      <c r="E13" s="27">
        <v>-5371359</v>
      </c>
    </row>
    <row r="14" spans="1:5" ht="28.5" x14ac:dyDescent="0.2">
      <c r="A14" s="48" t="s">
        <v>37</v>
      </c>
      <c r="B14" s="16">
        <v>18521129</v>
      </c>
      <c r="C14" s="28">
        <v>15625131</v>
      </c>
      <c r="D14" s="16">
        <v>6365629</v>
      </c>
      <c r="E14" s="28">
        <v>5393534</v>
      </c>
    </row>
    <row r="15" spans="1:5" ht="13.5" thickBot="1" x14ac:dyDescent="0.25">
      <c r="A15" s="11" t="s">
        <v>38</v>
      </c>
      <c r="B15" s="27">
        <v>-1727670</v>
      </c>
      <c r="C15" s="29">
        <v>-1681658</v>
      </c>
      <c r="D15" s="27">
        <v>-243243</v>
      </c>
      <c r="E15" s="29">
        <v>-608032</v>
      </c>
    </row>
    <row r="16" spans="1:5" ht="13.5" thickBot="1" x14ac:dyDescent="0.25">
      <c r="A16" s="6" t="s">
        <v>39</v>
      </c>
      <c r="B16" s="30">
        <v>16793459</v>
      </c>
      <c r="C16" s="31">
        <v>13943473</v>
      </c>
      <c r="D16" s="30">
        <v>6122386</v>
      </c>
      <c r="E16" s="31">
        <v>4785502</v>
      </c>
    </row>
    <row r="17" spans="1:5" x14ac:dyDescent="0.2">
      <c r="A17" s="11"/>
      <c r="B17" s="10"/>
      <c r="C17" s="17"/>
      <c r="D17" s="10"/>
      <c r="E17" s="17"/>
    </row>
    <row r="18" spans="1:5" x14ac:dyDescent="0.2">
      <c r="A18" s="11" t="s">
        <v>40</v>
      </c>
      <c r="B18" s="10">
        <v>1799649</v>
      </c>
      <c r="C18" s="32">
        <v>1703296</v>
      </c>
      <c r="D18" s="10">
        <v>625257</v>
      </c>
      <c r="E18" s="32">
        <v>569885</v>
      </c>
    </row>
    <row r="19" spans="1:5" ht="13.5" thickBot="1" x14ac:dyDescent="0.25">
      <c r="A19" s="11" t="s">
        <v>41</v>
      </c>
      <c r="B19" s="14">
        <v>-1486083</v>
      </c>
      <c r="C19" s="33">
        <v>-1461303</v>
      </c>
      <c r="D19" s="14">
        <v>-563492</v>
      </c>
      <c r="E19" s="33">
        <v>-544101</v>
      </c>
    </row>
    <row r="20" spans="1:5" ht="13.5" thickBot="1" x14ac:dyDescent="0.25">
      <c r="A20" s="6" t="s">
        <v>42</v>
      </c>
      <c r="B20" s="30">
        <v>313566</v>
      </c>
      <c r="C20" s="34">
        <v>241993</v>
      </c>
      <c r="D20" s="30">
        <v>61765</v>
      </c>
      <c r="E20" s="34">
        <v>25784</v>
      </c>
    </row>
    <row r="21" spans="1:5" x14ac:dyDescent="0.2">
      <c r="A21" s="11"/>
      <c r="B21" s="10"/>
      <c r="C21" s="17"/>
      <c r="D21" s="10"/>
      <c r="E21" s="17"/>
    </row>
    <row r="22" spans="1:5" ht="51" x14ac:dyDescent="0.2">
      <c r="A22" s="8" t="s">
        <v>43</v>
      </c>
      <c r="B22" s="35">
        <v>-269</v>
      </c>
      <c r="C22" s="35">
        <v>-1140041</v>
      </c>
      <c r="D22" s="35">
        <v>-36426</v>
      </c>
      <c r="E22" s="35">
        <v>-94226</v>
      </c>
    </row>
    <row r="23" spans="1:5" ht="51" x14ac:dyDescent="0.2">
      <c r="A23" s="8" t="s">
        <v>44</v>
      </c>
      <c r="B23" s="35">
        <v>333700</v>
      </c>
      <c r="C23" s="17">
        <v>1035057</v>
      </c>
      <c r="D23" s="35">
        <v>13833</v>
      </c>
      <c r="E23" s="17">
        <v>193000</v>
      </c>
    </row>
    <row r="24" spans="1:5" ht="25.5" x14ac:dyDescent="0.2">
      <c r="A24" s="11" t="s">
        <v>45</v>
      </c>
      <c r="B24" s="10">
        <v>2175313</v>
      </c>
      <c r="C24" s="17">
        <v>4209984</v>
      </c>
      <c r="D24" s="10">
        <v>849492</v>
      </c>
      <c r="E24" s="17">
        <v>967923</v>
      </c>
    </row>
    <row r="25" spans="1:5" ht="13.5" thickBot="1" x14ac:dyDescent="0.25">
      <c r="A25" s="11" t="s">
        <v>46</v>
      </c>
      <c r="B25" s="14">
        <v>40055</v>
      </c>
      <c r="C25" s="29">
        <v>103666</v>
      </c>
      <c r="D25" s="14">
        <v>88</v>
      </c>
      <c r="E25" s="29">
        <v>36002</v>
      </c>
    </row>
    <row r="26" spans="1:5" ht="13.5" thickBot="1" x14ac:dyDescent="0.25">
      <c r="A26" s="38" t="s">
        <v>47</v>
      </c>
      <c r="B26" s="30">
        <v>2548799</v>
      </c>
      <c r="C26" s="34">
        <v>4208666</v>
      </c>
      <c r="D26" s="30">
        <v>826987</v>
      </c>
      <c r="E26" s="34">
        <v>1102699</v>
      </c>
    </row>
    <row r="27" spans="1:5" x14ac:dyDescent="0.2">
      <c r="A27" s="6"/>
      <c r="B27" s="10"/>
      <c r="C27" s="17"/>
      <c r="D27" s="10"/>
      <c r="E27" s="17"/>
    </row>
    <row r="28" spans="1:5" x14ac:dyDescent="0.2">
      <c r="A28" s="11" t="s">
        <v>48</v>
      </c>
      <c r="B28" s="10">
        <v>-7456136</v>
      </c>
      <c r="C28" s="36">
        <v>-6146316</v>
      </c>
      <c r="D28" s="10">
        <v>-2488820</v>
      </c>
      <c r="E28" s="36">
        <v>-1815935</v>
      </c>
    </row>
    <row r="29" spans="1:5" ht="26.25" thickBot="1" x14ac:dyDescent="0.25">
      <c r="A29" s="11" t="s">
        <v>49</v>
      </c>
      <c r="B29" s="51">
        <v>-58671</v>
      </c>
      <c r="C29" s="29">
        <v>-159229</v>
      </c>
      <c r="D29" s="52">
        <v>-187799</v>
      </c>
      <c r="E29" s="29">
        <v>34813</v>
      </c>
    </row>
    <row r="30" spans="1:5" ht="13.5" thickBot="1" x14ac:dyDescent="0.25">
      <c r="A30" s="6" t="s">
        <v>50</v>
      </c>
      <c r="B30" s="30">
        <v>-7514807</v>
      </c>
      <c r="C30" s="34">
        <v>-6305545</v>
      </c>
      <c r="D30" s="30">
        <v>-2676619</v>
      </c>
      <c r="E30" s="34">
        <v>-1781122</v>
      </c>
    </row>
    <row r="31" spans="1:5" x14ac:dyDescent="0.2">
      <c r="A31" s="6"/>
      <c r="B31" s="10"/>
      <c r="C31" s="17"/>
      <c r="D31" s="10"/>
      <c r="E31" s="17"/>
    </row>
    <row r="32" spans="1:5" x14ac:dyDescent="0.2">
      <c r="A32" s="38" t="s">
        <v>51</v>
      </c>
      <c r="B32" s="16">
        <v>12141017</v>
      </c>
      <c r="C32" s="37">
        <v>12088587</v>
      </c>
      <c r="D32" s="16">
        <v>4334519</v>
      </c>
      <c r="E32" s="37">
        <v>4132863</v>
      </c>
    </row>
    <row r="33" spans="1:5" ht="13.5" thickBot="1" x14ac:dyDescent="0.25">
      <c r="A33" s="8" t="s">
        <v>52</v>
      </c>
      <c r="B33" s="14">
        <v>-36084</v>
      </c>
      <c r="C33" s="33">
        <v>-448868</v>
      </c>
      <c r="D33" s="14">
        <v>-36084</v>
      </c>
      <c r="E33" s="33">
        <v>-42848</v>
      </c>
    </row>
    <row r="34" spans="1:5" ht="13.5" thickBot="1" x14ac:dyDescent="0.25">
      <c r="A34" s="38" t="s">
        <v>53</v>
      </c>
      <c r="B34" s="15">
        <v>12104933</v>
      </c>
      <c r="C34" s="15">
        <v>11639719</v>
      </c>
      <c r="D34" s="15">
        <v>4298435</v>
      </c>
      <c r="E34" s="15">
        <v>4090015</v>
      </c>
    </row>
    <row r="35" spans="1:5" ht="13.5" thickTop="1" x14ac:dyDescent="0.2">
      <c r="A35" s="6"/>
      <c r="B35" s="39"/>
      <c r="C35" s="39"/>
    </row>
    <row r="36" spans="1:5" x14ac:dyDescent="0.2">
      <c r="A36" s="6"/>
      <c r="B36" s="39"/>
      <c r="C36" s="39"/>
    </row>
    <row r="37" spans="1:5" x14ac:dyDescent="0.2">
      <c r="A37" s="11"/>
      <c r="B37" s="40"/>
    </row>
    <row r="38" spans="1:5" s="21" customFormat="1" x14ac:dyDescent="0.25">
      <c r="A38" s="20" t="s">
        <v>57</v>
      </c>
      <c r="B38" s="20"/>
      <c r="C38" s="45" t="s">
        <v>54</v>
      </c>
    </row>
    <row r="39" spans="1:5" s="6" customFormat="1" x14ac:dyDescent="0.25">
      <c r="A39" s="22"/>
      <c r="B39" s="22"/>
      <c r="C39" s="23"/>
      <c r="D39" s="38"/>
      <c r="E39" s="38"/>
    </row>
    <row r="40" spans="1:5" x14ac:dyDescent="0.2">
      <c r="A40" s="20" t="s">
        <v>58</v>
      </c>
      <c r="B40" s="20"/>
      <c r="C40" s="45" t="s">
        <v>55</v>
      </c>
    </row>
    <row r="41" spans="1:5" x14ac:dyDescent="0.2">
      <c r="C41" s="44"/>
    </row>
  </sheetData>
  <mergeCells count="2"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4" workbookViewId="0">
      <selection activeCell="C19" sqref="C19:D21"/>
    </sheetView>
  </sheetViews>
  <sheetFormatPr defaultRowHeight="15" x14ac:dyDescent="0.25"/>
  <cols>
    <col min="1" max="1" width="49.5703125" customWidth="1"/>
    <col min="3" max="4" width="18" customWidth="1"/>
  </cols>
  <sheetData>
    <row r="1" spans="1:4" x14ac:dyDescent="0.25">
      <c r="A1" s="1" t="s">
        <v>0</v>
      </c>
      <c r="B1" s="53"/>
    </row>
    <row r="2" spans="1:4" x14ac:dyDescent="0.25">
      <c r="A2" s="53"/>
      <c r="B2" s="53"/>
    </row>
    <row r="3" spans="1:4" x14ac:dyDescent="0.25">
      <c r="A3" s="140" t="s">
        <v>62</v>
      </c>
      <c r="B3" s="141"/>
      <c r="C3" s="141"/>
      <c r="D3" s="141"/>
    </row>
    <row r="4" spans="1:4" x14ac:dyDescent="0.25">
      <c r="A4" s="140" t="s">
        <v>132</v>
      </c>
      <c r="B4" s="141"/>
      <c r="C4" s="141"/>
      <c r="D4" s="141"/>
    </row>
    <row r="5" spans="1:4" x14ac:dyDescent="0.25">
      <c r="A5" s="54" t="s">
        <v>2</v>
      </c>
    </row>
    <row r="6" spans="1:4" x14ac:dyDescent="0.25">
      <c r="A6" s="54"/>
    </row>
    <row r="8" spans="1:4" x14ac:dyDescent="0.25">
      <c r="A8" s="142"/>
      <c r="B8" s="143"/>
      <c r="C8" s="55"/>
      <c r="D8" s="55"/>
    </row>
    <row r="9" spans="1:4" x14ac:dyDescent="0.25">
      <c r="A9" s="142"/>
      <c r="B9" s="143"/>
      <c r="C9" s="55" t="s">
        <v>127</v>
      </c>
      <c r="D9" s="55" t="s">
        <v>129</v>
      </c>
    </row>
    <row r="10" spans="1:4" x14ac:dyDescent="0.25">
      <c r="A10" s="142"/>
      <c r="B10" s="143"/>
      <c r="C10" s="55" t="s">
        <v>63</v>
      </c>
      <c r="D10" s="55" t="s">
        <v>63</v>
      </c>
    </row>
    <row r="11" spans="1:4" x14ac:dyDescent="0.25">
      <c r="A11" s="56"/>
      <c r="B11" s="57"/>
      <c r="C11" s="57"/>
      <c r="D11" s="57"/>
    </row>
    <row r="12" spans="1:4" ht="15.75" thickBot="1" x14ac:dyDescent="0.3">
      <c r="A12" s="20" t="s">
        <v>64</v>
      </c>
      <c r="B12" s="57"/>
      <c r="C12" s="58">
        <f>ПиУ!B34</f>
        <v>12104933</v>
      </c>
      <c r="D12" s="59">
        <f>ПиУ!C34</f>
        <v>11639719</v>
      </c>
    </row>
    <row r="13" spans="1:4" x14ac:dyDescent="0.25">
      <c r="A13" s="20"/>
      <c r="B13" s="57"/>
      <c r="C13" s="60"/>
      <c r="D13" s="61"/>
    </row>
    <row r="14" spans="1:4" x14ac:dyDescent="0.25">
      <c r="A14" s="20" t="s">
        <v>65</v>
      </c>
      <c r="B14" s="57"/>
      <c r="C14" s="60"/>
      <c r="D14" s="61"/>
    </row>
    <row r="15" spans="1:4" ht="24" x14ac:dyDescent="0.25">
      <c r="A15" s="20" t="s">
        <v>66</v>
      </c>
      <c r="B15" s="57"/>
      <c r="C15" s="60"/>
      <c r="D15" s="61"/>
    </row>
    <row r="16" spans="1:4" ht="24" x14ac:dyDescent="0.25">
      <c r="A16" s="56" t="s">
        <v>67</v>
      </c>
      <c r="B16" s="57"/>
      <c r="C16" s="62">
        <f>C19-C17</f>
        <v>-1163038</v>
      </c>
      <c r="D16" s="62">
        <f>D19-D17</f>
        <v>-2527232</v>
      </c>
    </row>
    <row r="17" spans="1:4" ht="48.75" thickBot="1" x14ac:dyDescent="0.3">
      <c r="A17" s="56" t="s">
        <v>68</v>
      </c>
      <c r="B17" s="57"/>
      <c r="C17" s="63">
        <f>ПиУ!B23</f>
        <v>333700</v>
      </c>
      <c r="D17" s="63">
        <f>ПиУ!C23</f>
        <v>1035057</v>
      </c>
    </row>
    <row r="18" spans="1:4" ht="25.5" customHeight="1" x14ac:dyDescent="0.25">
      <c r="A18" s="64"/>
      <c r="B18" s="57"/>
      <c r="C18" s="60"/>
      <c r="D18" s="65"/>
    </row>
    <row r="19" spans="1:4" ht="15.75" thickBot="1" x14ac:dyDescent="0.3">
      <c r="A19" s="66" t="s">
        <v>65</v>
      </c>
      <c r="B19" s="67"/>
      <c r="C19" s="68">
        <f>Ф4!D11</f>
        <v>-829338</v>
      </c>
      <c r="D19" s="68">
        <f>Ф4!D19</f>
        <v>-1492175</v>
      </c>
    </row>
    <row r="20" spans="1:4" ht="29.25" customHeight="1" x14ac:dyDescent="0.25">
      <c r="A20" s="20"/>
      <c r="B20" s="57"/>
      <c r="C20" s="69"/>
      <c r="D20" s="70"/>
    </row>
    <row r="21" spans="1:4" ht="15.75" thickBot="1" x14ac:dyDescent="0.3">
      <c r="A21" s="20" t="s">
        <v>69</v>
      </c>
      <c r="B21" s="57"/>
      <c r="C21" s="71">
        <f>C12+C19</f>
        <v>11275595</v>
      </c>
      <c r="D21" s="71">
        <f>D12+D19</f>
        <v>10147544</v>
      </c>
    </row>
    <row r="22" spans="1:4" ht="15.75" thickTop="1" x14ac:dyDescent="0.25"/>
    <row r="24" spans="1:4" x14ac:dyDescent="0.25">
      <c r="A24" s="66" t="s">
        <v>57</v>
      </c>
      <c r="B24" s="66"/>
      <c r="C24" s="139" t="s">
        <v>54</v>
      </c>
      <c r="D24" s="139"/>
    </row>
    <row r="25" spans="1:4" x14ac:dyDescent="0.25">
      <c r="A25" s="22"/>
      <c r="B25" s="22"/>
      <c r="C25" s="23"/>
      <c r="D25" s="72"/>
    </row>
    <row r="26" spans="1:4" x14ac:dyDescent="0.25">
      <c r="A26" s="20" t="s">
        <v>70</v>
      </c>
      <c r="B26" s="20"/>
      <c r="C26" s="139" t="s">
        <v>71</v>
      </c>
      <c r="D26" s="139"/>
    </row>
  </sheetData>
  <mergeCells count="6">
    <mergeCell ref="C26:D26"/>
    <mergeCell ref="A3:D3"/>
    <mergeCell ref="A4:D4"/>
    <mergeCell ref="A8:A10"/>
    <mergeCell ref="B8:B10"/>
    <mergeCell ref="C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28" workbookViewId="0">
      <selection activeCell="B45" sqref="B45:C45"/>
    </sheetView>
  </sheetViews>
  <sheetFormatPr defaultRowHeight="15" x14ac:dyDescent="0.25"/>
  <cols>
    <col min="1" max="1" width="47" customWidth="1"/>
    <col min="2" max="3" width="18.5703125" customWidth="1"/>
  </cols>
  <sheetData>
    <row r="1" spans="1:3" x14ac:dyDescent="0.25">
      <c r="A1" s="1" t="s">
        <v>0</v>
      </c>
      <c r="B1" s="73"/>
      <c r="C1" s="74"/>
    </row>
    <row r="2" spans="1:3" x14ac:dyDescent="0.25">
      <c r="A2" s="75"/>
      <c r="B2" s="73"/>
      <c r="C2" s="74"/>
    </row>
    <row r="3" spans="1:3" x14ac:dyDescent="0.25">
      <c r="A3" s="76" t="s">
        <v>72</v>
      </c>
      <c r="B3" s="73"/>
      <c r="C3" s="74"/>
    </row>
    <row r="4" spans="1:3" x14ac:dyDescent="0.25">
      <c r="A4" s="144" t="s">
        <v>132</v>
      </c>
      <c r="B4" s="141"/>
      <c r="C4" s="141"/>
    </row>
    <row r="5" spans="1:3" x14ac:dyDescent="0.25">
      <c r="A5" s="77" t="s">
        <v>2</v>
      </c>
      <c r="B5" s="73"/>
      <c r="C5" s="74"/>
    </row>
    <row r="6" spans="1:3" ht="24" x14ac:dyDescent="0.25">
      <c r="A6" s="145"/>
      <c r="B6" s="78" t="s">
        <v>73</v>
      </c>
      <c r="C6" s="78" t="s">
        <v>73</v>
      </c>
    </row>
    <row r="7" spans="1:3" x14ac:dyDescent="0.25">
      <c r="A7" s="145"/>
      <c r="B7" s="78" t="s">
        <v>127</v>
      </c>
      <c r="C7" s="78" t="s">
        <v>129</v>
      </c>
    </row>
    <row r="8" spans="1:3" x14ac:dyDescent="0.25">
      <c r="A8" s="79"/>
      <c r="B8" s="78"/>
      <c r="C8" s="78"/>
    </row>
    <row r="9" spans="1:3" ht="24" x14ac:dyDescent="0.25">
      <c r="A9" s="66" t="s">
        <v>74</v>
      </c>
      <c r="B9" s="80"/>
      <c r="C9" s="81"/>
    </row>
    <row r="10" spans="1:3" x14ac:dyDescent="0.25">
      <c r="A10" s="82"/>
      <c r="B10" s="83"/>
      <c r="C10" s="81"/>
    </row>
    <row r="11" spans="1:3" x14ac:dyDescent="0.25">
      <c r="A11" s="56" t="s">
        <v>75</v>
      </c>
      <c r="B11" s="84">
        <v>30057725</v>
      </c>
      <c r="C11" s="84">
        <v>25736805</v>
      </c>
    </row>
    <row r="12" spans="1:3" x14ac:dyDescent="0.25">
      <c r="A12" s="56" t="s">
        <v>76</v>
      </c>
      <c r="B12" s="85">
        <v>-16103246</v>
      </c>
      <c r="C12" s="85">
        <v>-14383082</v>
      </c>
    </row>
    <row r="13" spans="1:3" x14ac:dyDescent="0.25">
      <c r="A13" s="56" t="s">
        <v>77</v>
      </c>
      <c r="B13" s="86">
        <v>1795815</v>
      </c>
      <c r="C13" s="85">
        <v>1702620</v>
      </c>
    </row>
    <row r="14" spans="1:3" x14ac:dyDescent="0.25">
      <c r="A14" s="56" t="s">
        <v>78</v>
      </c>
      <c r="B14" s="86">
        <v>-1486083</v>
      </c>
      <c r="C14" s="85">
        <v>-1477760</v>
      </c>
    </row>
    <row r="15" spans="1:3" ht="36" x14ac:dyDescent="0.25">
      <c r="A15" s="82" t="s">
        <v>79</v>
      </c>
      <c r="B15" s="86">
        <v>36872</v>
      </c>
      <c r="C15" s="85">
        <v>-1157822</v>
      </c>
    </row>
    <row r="16" spans="1:3" x14ac:dyDescent="0.25">
      <c r="A16" s="56" t="s">
        <v>80</v>
      </c>
      <c r="B16" s="86">
        <v>1968092</v>
      </c>
      <c r="C16" s="85">
        <v>2737426</v>
      </c>
    </row>
    <row r="17" spans="1:4" x14ac:dyDescent="0.25">
      <c r="A17" s="56" t="s">
        <v>81</v>
      </c>
      <c r="B17" s="85">
        <v>40055</v>
      </c>
      <c r="C17" s="85">
        <v>103666</v>
      </c>
    </row>
    <row r="18" spans="1:4" x14ac:dyDescent="0.25">
      <c r="A18" s="82" t="s">
        <v>82</v>
      </c>
      <c r="B18" s="85">
        <v>-6433501</v>
      </c>
      <c r="C18" s="85">
        <v>-5353797</v>
      </c>
    </row>
    <row r="19" spans="1:4" ht="24" x14ac:dyDescent="0.25">
      <c r="A19" s="87" t="s">
        <v>83</v>
      </c>
      <c r="B19" s="85">
        <v>182983</v>
      </c>
      <c r="C19" s="85">
        <v>-129490</v>
      </c>
    </row>
    <row r="20" spans="1:4" x14ac:dyDescent="0.25">
      <c r="A20" s="87" t="s">
        <v>84</v>
      </c>
      <c r="B20" s="85">
        <v>5583046</v>
      </c>
      <c r="C20" s="85">
        <v>9784281</v>
      </c>
    </row>
    <row r="21" spans="1:4" ht="24" x14ac:dyDescent="0.25">
      <c r="A21" s="87" t="s">
        <v>85</v>
      </c>
      <c r="B21" s="86">
        <v>12025556</v>
      </c>
      <c r="C21" s="85">
        <v>1687699</v>
      </c>
    </row>
    <row r="22" spans="1:4" x14ac:dyDescent="0.25">
      <c r="A22" s="87" t="s">
        <v>86</v>
      </c>
      <c r="B22" s="85">
        <v>4156368</v>
      </c>
      <c r="C22" s="85">
        <v>-7740637</v>
      </c>
    </row>
    <row r="23" spans="1:4" ht="24" x14ac:dyDescent="0.25">
      <c r="A23" s="87" t="s">
        <v>87</v>
      </c>
      <c r="B23" s="85">
        <v>1005411</v>
      </c>
      <c r="C23" s="85">
        <v>94443</v>
      </c>
    </row>
    <row r="24" spans="1:4" x14ac:dyDescent="0.25">
      <c r="A24" s="87" t="s">
        <v>88</v>
      </c>
      <c r="B24" s="86">
        <v>-472569</v>
      </c>
      <c r="C24" s="85">
        <v>-490643</v>
      </c>
    </row>
    <row r="25" spans="1:4" ht="24" x14ac:dyDescent="0.25">
      <c r="A25" s="87" t="s">
        <v>89</v>
      </c>
      <c r="B25" s="85">
        <v>-212550</v>
      </c>
      <c r="C25" s="85">
        <v>-209092</v>
      </c>
    </row>
    <row r="26" spans="1:4" ht="24" x14ac:dyDescent="0.25">
      <c r="A26" s="87" t="s">
        <v>90</v>
      </c>
      <c r="B26" s="85">
        <v>4616388</v>
      </c>
      <c r="C26" s="85">
        <v>49502520</v>
      </c>
    </row>
    <row r="27" spans="1:4" ht="36" x14ac:dyDescent="0.25">
      <c r="A27" s="87" t="s">
        <v>91</v>
      </c>
      <c r="B27" s="85">
        <v>-4160</v>
      </c>
      <c r="C27" s="85">
        <v>8372</v>
      </c>
      <c r="D27" s="73"/>
    </row>
    <row r="28" spans="1:4" ht="36" x14ac:dyDescent="0.25">
      <c r="A28" s="87" t="s">
        <v>92</v>
      </c>
      <c r="B28" s="85">
        <v>-7408</v>
      </c>
      <c r="C28" s="85">
        <v>-20569</v>
      </c>
      <c r="D28" s="73"/>
    </row>
    <row r="29" spans="1:4" ht="15.75" thickBot="1" x14ac:dyDescent="0.3">
      <c r="A29" s="88" t="s">
        <v>93</v>
      </c>
      <c r="B29" s="89">
        <v>4285445</v>
      </c>
      <c r="C29" s="90">
        <v>-43882</v>
      </c>
    </row>
    <row r="30" spans="1:4" ht="24.75" thickBot="1" x14ac:dyDescent="0.3">
      <c r="A30" s="88" t="s">
        <v>94</v>
      </c>
      <c r="B30" s="90">
        <f>SUM(B11:B29)</f>
        <v>41034239</v>
      </c>
      <c r="C30" s="90">
        <f>SUM(C11:C29)</f>
        <v>60351058</v>
      </c>
    </row>
    <row r="31" spans="1:4" ht="15.75" thickBot="1" x14ac:dyDescent="0.3">
      <c r="A31" s="88" t="s">
        <v>95</v>
      </c>
      <c r="B31" s="90">
        <v>-198350</v>
      </c>
      <c r="C31" s="90">
        <v>-770236</v>
      </c>
    </row>
    <row r="32" spans="1:4" ht="15.75" thickBot="1" x14ac:dyDescent="0.3">
      <c r="A32" s="91" t="s">
        <v>96</v>
      </c>
      <c r="B32" s="92">
        <v>40835889</v>
      </c>
      <c r="C32" s="92">
        <f>C30+C31</f>
        <v>59580822</v>
      </c>
    </row>
    <row r="33" spans="1:3" ht="24" x14ac:dyDescent="0.25">
      <c r="A33" s="93" t="s">
        <v>97</v>
      </c>
      <c r="B33" s="94"/>
      <c r="C33" s="81"/>
    </row>
    <row r="34" spans="1:3" ht="24" x14ac:dyDescent="0.25">
      <c r="A34" s="87" t="s">
        <v>98</v>
      </c>
      <c r="B34" s="85">
        <v>674151293</v>
      </c>
      <c r="C34" s="85">
        <v>400636787</v>
      </c>
    </row>
    <row r="35" spans="1:3" ht="24" x14ac:dyDescent="0.25">
      <c r="A35" s="87" t="s">
        <v>99</v>
      </c>
      <c r="B35" s="86">
        <v>-699536136</v>
      </c>
      <c r="C35" s="85">
        <v>-401567383</v>
      </c>
    </row>
    <row r="36" spans="1:3" x14ac:dyDescent="0.25">
      <c r="A36" s="87" t="s">
        <v>100</v>
      </c>
      <c r="B36" s="86">
        <v>-777966</v>
      </c>
      <c r="C36" s="85">
        <v>-1265470</v>
      </c>
    </row>
    <row r="37" spans="1:3" x14ac:dyDescent="0.25">
      <c r="A37" s="87" t="s">
        <v>101</v>
      </c>
      <c r="B37" s="86">
        <v>-385731</v>
      </c>
      <c r="C37" s="85">
        <v>-747406</v>
      </c>
    </row>
    <row r="38" spans="1:3" ht="24" x14ac:dyDescent="0.25">
      <c r="A38" s="95" t="s">
        <v>102</v>
      </c>
      <c r="B38" s="85">
        <v>14838000</v>
      </c>
      <c r="C38" s="85">
        <v>17806073</v>
      </c>
    </row>
    <row r="39" spans="1:3" ht="24" x14ac:dyDescent="0.25">
      <c r="A39" s="95" t="s">
        <v>103</v>
      </c>
      <c r="B39" s="96">
        <v>-5491854</v>
      </c>
      <c r="C39" s="96">
        <v>-28161849</v>
      </c>
    </row>
    <row r="40" spans="1:3" ht="24.75" thickBot="1" x14ac:dyDescent="0.3">
      <c r="A40" s="97" t="s">
        <v>104</v>
      </c>
      <c r="B40" s="92">
        <v>-17202394</v>
      </c>
      <c r="C40" s="92">
        <f>SUM(C33:C39)</f>
        <v>-13299248</v>
      </c>
    </row>
    <row r="41" spans="1:3" ht="24" x14ac:dyDescent="0.25">
      <c r="A41" s="66" t="s">
        <v>105</v>
      </c>
      <c r="B41" s="94"/>
      <c r="C41" s="81"/>
    </row>
    <row r="42" spans="1:3" x14ac:dyDescent="0.25">
      <c r="A42" s="98" t="s">
        <v>106</v>
      </c>
      <c r="B42" s="94">
        <v>-294233</v>
      </c>
      <c r="C42" s="94">
        <v>-306319</v>
      </c>
    </row>
    <row r="43" spans="1:3" ht="15.75" thickBot="1" x14ac:dyDescent="0.3">
      <c r="A43" s="99" t="s">
        <v>122</v>
      </c>
      <c r="B43" s="90">
        <v>-13000000</v>
      </c>
      <c r="C43" s="92">
        <v>0</v>
      </c>
    </row>
    <row r="44" spans="1:3" ht="24.75" thickBot="1" x14ac:dyDescent="0.3">
      <c r="A44" s="97" t="s">
        <v>107</v>
      </c>
      <c r="B44" s="92">
        <v>-13294233</v>
      </c>
      <c r="C44" s="92">
        <f>SUM(C42:C43)</f>
        <v>-306319</v>
      </c>
    </row>
    <row r="45" spans="1:3" ht="24.75" thickBot="1" x14ac:dyDescent="0.3">
      <c r="A45" s="99" t="s">
        <v>108</v>
      </c>
      <c r="B45" s="90">
        <v>-168628</v>
      </c>
      <c r="C45" s="90">
        <v>-229991</v>
      </c>
    </row>
    <row r="46" spans="1:3" ht="15.75" thickBot="1" x14ac:dyDescent="0.3">
      <c r="A46" s="100" t="s">
        <v>109</v>
      </c>
      <c r="B46" s="92">
        <v>10170634</v>
      </c>
      <c r="C46" s="92">
        <f>C32+C40+C45+C44</f>
        <v>45745264</v>
      </c>
    </row>
    <row r="47" spans="1:3" ht="24.75" thickBot="1" x14ac:dyDescent="0.3">
      <c r="A47" s="97" t="s">
        <v>110</v>
      </c>
      <c r="B47" s="92">
        <v>126284019</v>
      </c>
      <c r="C47" s="92">
        <v>97452475</v>
      </c>
    </row>
    <row r="48" spans="1:3" ht="24.75" thickBot="1" x14ac:dyDescent="0.3">
      <c r="A48" s="97" t="s">
        <v>111</v>
      </c>
      <c r="B48" s="92">
        <v>136454653</v>
      </c>
      <c r="C48" s="92">
        <f>C46+C47</f>
        <v>143197739</v>
      </c>
    </row>
    <row r="49" spans="1:3" x14ac:dyDescent="0.25">
      <c r="A49" s="73"/>
      <c r="B49" s="101"/>
      <c r="C49" s="73"/>
    </row>
    <row r="50" spans="1:3" x14ac:dyDescent="0.25">
      <c r="A50" s="66" t="s">
        <v>57</v>
      </c>
      <c r="B50" s="102"/>
      <c r="C50" s="103" t="s">
        <v>54</v>
      </c>
    </row>
    <row r="51" spans="1:3" x14ac:dyDescent="0.25">
      <c r="A51" s="22"/>
      <c r="B51" s="104"/>
      <c r="C51" s="72"/>
    </row>
    <row r="52" spans="1:3" x14ac:dyDescent="0.25">
      <c r="A52" s="66" t="s">
        <v>70</v>
      </c>
      <c r="B52" s="66"/>
      <c r="C52" s="105" t="s">
        <v>71</v>
      </c>
    </row>
  </sheetData>
  <mergeCells count="2">
    <mergeCell ref="A4:C4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F18" sqref="F18"/>
    </sheetView>
  </sheetViews>
  <sheetFormatPr defaultRowHeight="15" x14ac:dyDescent="0.25"/>
  <cols>
    <col min="1" max="1" width="33" customWidth="1"/>
    <col min="2" max="2" width="13.5703125" customWidth="1"/>
    <col min="3" max="3" width="13.85546875" customWidth="1"/>
    <col min="4" max="4" width="18.42578125" customWidth="1"/>
    <col min="5" max="5" width="16.140625" customWidth="1"/>
    <col min="6" max="6" width="14.140625" customWidth="1"/>
    <col min="7" max="7" width="15.140625" customWidth="1"/>
    <col min="8" max="8" width="14" bestFit="1" customWidth="1"/>
    <col min="9" max="9" width="13" customWidth="1"/>
    <col min="10" max="10" width="12" bestFit="1" customWidth="1"/>
  </cols>
  <sheetData>
    <row r="1" spans="1:9" x14ac:dyDescent="0.25">
      <c r="A1" s="1" t="s">
        <v>0</v>
      </c>
      <c r="B1" s="46"/>
      <c r="C1" s="106"/>
      <c r="D1" s="2"/>
      <c r="E1" s="2"/>
      <c r="F1" s="2"/>
      <c r="G1" s="2"/>
    </row>
    <row r="2" spans="1:9" x14ac:dyDescent="0.25">
      <c r="A2" s="75"/>
      <c r="B2" s="46"/>
      <c r="C2" s="106"/>
      <c r="D2" s="2"/>
      <c r="E2" s="2"/>
      <c r="F2" s="2"/>
      <c r="G2" s="2"/>
      <c r="H2" s="107"/>
    </row>
    <row r="3" spans="1:9" x14ac:dyDescent="0.25">
      <c r="A3" s="75" t="s">
        <v>112</v>
      </c>
      <c r="B3" s="46"/>
      <c r="C3" s="106"/>
      <c r="D3" s="2"/>
      <c r="E3" s="2"/>
      <c r="F3" s="2"/>
      <c r="G3" s="2"/>
    </row>
    <row r="4" spans="1:9" x14ac:dyDescent="0.25">
      <c r="A4" s="146" t="s">
        <v>123</v>
      </c>
      <c r="B4" s="147"/>
      <c r="C4" s="147"/>
      <c r="D4" s="147"/>
      <c r="E4" s="147"/>
      <c r="F4" s="147"/>
      <c r="G4" s="147"/>
    </row>
    <row r="5" spans="1:9" x14ac:dyDescent="0.25">
      <c r="A5" s="108" t="s">
        <v>2</v>
      </c>
      <c r="B5" s="46"/>
      <c r="C5" s="106"/>
      <c r="D5" s="2"/>
      <c r="E5" s="2"/>
      <c r="F5" s="2"/>
      <c r="G5" s="2"/>
    </row>
    <row r="6" spans="1:9" x14ac:dyDescent="0.25">
      <c r="A6" s="108"/>
      <c r="B6" s="106"/>
      <c r="C6" s="106"/>
      <c r="D6" s="2"/>
      <c r="E6" s="2"/>
      <c r="F6" s="2"/>
      <c r="G6" s="2"/>
    </row>
    <row r="7" spans="1:9" ht="114.75" x14ac:dyDescent="0.25">
      <c r="A7" s="5"/>
      <c r="B7" s="50" t="s">
        <v>29</v>
      </c>
      <c r="C7" s="50" t="s">
        <v>30</v>
      </c>
      <c r="D7" s="50" t="s">
        <v>59</v>
      </c>
      <c r="E7" s="50" t="s">
        <v>113</v>
      </c>
      <c r="F7" s="50" t="s">
        <v>114</v>
      </c>
      <c r="G7" s="50" t="s">
        <v>115</v>
      </c>
    </row>
    <row r="8" spans="1:9" ht="15.75" thickBot="1" x14ac:dyDescent="0.3">
      <c r="A8" s="109" t="s">
        <v>116</v>
      </c>
      <c r="B8" s="110">
        <v>7050000</v>
      </c>
      <c r="C8" s="110">
        <v>220973</v>
      </c>
      <c r="D8" s="110">
        <v>281343</v>
      </c>
      <c r="E8" s="110">
        <v>6275</v>
      </c>
      <c r="F8" s="110">
        <v>64360639</v>
      </c>
      <c r="G8" s="111">
        <v>71919230</v>
      </c>
      <c r="I8" s="112"/>
    </row>
    <row r="9" spans="1:9" x14ac:dyDescent="0.25">
      <c r="A9" s="6"/>
      <c r="B9" s="113"/>
      <c r="C9" s="113"/>
      <c r="D9" s="113"/>
      <c r="E9" s="113"/>
      <c r="F9" s="113"/>
      <c r="G9" s="114"/>
      <c r="I9" s="112"/>
    </row>
    <row r="10" spans="1:9" s="117" customFormat="1" x14ac:dyDescent="0.25">
      <c r="A10" s="11" t="s">
        <v>117</v>
      </c>
      <c r="B10" s="8"/>
      <c r="C10" s="8"/>
      <c r="D10" s="115"/>
      <c r="E10" s="115"/>
      <c r="F10" s="116">
        <v>12104933</v>
      </c>
      <c r="G10" s="115">
        <f>SUM(B10:F10)</f>
        <v>12104933</v>
      </c>
      <c r="I10" s="118"/>
    </row>
    <row r="11" spans="1:9" s="117" customFormat="1" x14ac:dyDescent="0.25">
      <c r="A11" s="11" t="s">
        <v>118</v>
      </c>
      <c r="B11" s="8"/>
      <c r="C11" s="8"/>
      <c r="D11" s="115">
        <v>-829338</v>
      </c>
      <c r="E11" s="115"/>
      <c r="F11" s="116"/>
      <c r="G11" s="115">
        <f>SUM(B11:F11)</f>
        <v>-829338</v>
      </c>
      <c r="I11" s="118"/>
    </row>
    <row r="12" spans="1:9" x14ac:dyDescent="0.25">
      <c r="A12" s="119" t="s">
        <v>122</v>
      </c>
      <c r="B12" s="120"/>
      <c r="C12" s="121"/>
      <c r="D12" s="120"/>
      <c r="E12" s="120"/>
      <c r="F12" s="122">
        <v>-13000000</v>
      </c>
      <c r="G12" s="115">
        <f>SUM(B12:F12)</f>
        <v>-13000000</v>
      </c>
      <c r="I12" s="112"/>
    </row>
    <row r="13" spans="1:9" ht="15.75" thickBot="1" x14ac:dyDescent="0.3">
      <c r="A13" s="123"/>
      <c r="B13" s="124"/>
      <c r="C13" s="125"/>
      <c r="D13" s="124"/>
      <c r="E13" s="124"/>
      <c r="F13" s="124"/>
      <c r="G13" s="126"/>
      <c r="I13" s="112"/>
    </row>
    <row r="14" spans="1:9" ht="15.75" thickBot="1" x14ac:dyDescent="0.3">
      <c r="A14" s="109" t="s">
        <v>124</v>
      </c>
      <c r="B14" s="127">
        <f>B8+B10+B11</f>
        <v>7050000</v>
      </c>
      <c r="C14" s="127">
        <f>C8+C10+C11</f>
        <v>220973</v>
      </c>
      <c r="D14" s="127">
        <f>D8+D10+D11</f>
        <v>-547995</v>
      </c>
      <c r="E14" s="127">
        <f>E8+E10+E11</f>
        <v>6275</v>
      </c>
      <c r="F14" s="127">
        <f>F8+F10+F11+F12</f>
        <v>63465572</v>
      </c>
      <c r="G14" s="127">
        <f>G8+G10+G11+G12</f>
        <v>70194825</v>
      </c>
      <c r="I14" s="112"/>
    </row>
    <row r="15" spans="1:9" x14ac:dyDescent="0.25">
      <c r="A15" s="6"/>
      <c r="B15" s="120"/>
      <c r="C15" s="121"/>
      <c r="D15" s="120"/>
      <c r="E15" s="120"/>
      <c r="F15" s="120"/>
      <c r="G15" s="128"/>
      <c r="I15" s="112"/>
    </row>
    <row r="16" spans="1:9" ht="15.75" thickBot="1" x14ac:dyDescent="0.3">
      <c r="A16" s="109" t="s">
        <v>119</v>
      </c>
      <c r="B16" s="110">
        <f>B8+B10+B11</f>
        <v>7050000</v>
      </c>
      <c r="C16" s="110">
        <f>C8+C10+C11</f>
        <v>220973</v>
      </c>
      <c r="D16" s="110">
        <v>921847</v>
      </c>
      <c r="E16" s="110">
        <f>E8+E10+E11</f>
        <v>6275</v>
      </c>
      <c r="F16" s="110">
        <v>48558144</v>
      </c>
      <c r="G16" s="110">
        <f>B16+C16+D16+E16+F16</f>
        <v>56757239</v>
      </c>
      <c r="I16" s="112"/>
    </row>
    <row r="17" spans="1:10" x14ac:dyDescent="0.25">
      <c r="A17" s="6"/>
      <c r="B17" s="113"/>
      <c r="C17" s="113"/>
      <c r="D17" s="113"/>
      <c r="E17" s="113"/>
      <c r="F17" s="113"/>
      <c r="G17" s="114"/>
      <c r="I17" s="112"/>
    </row>
    <row r="18" spans="1:10" x14ac:dyDescent="0.25">
      <c r="A18" s="11" t="s">
        <v>117</v>
      </c>
      <c r="B18" s="8"/>
      <c r="C18" s="8"/>
      <c r="D18" s="115"/>
      <c r="E18" s="115"/>
      <c r="F18" s="116">
        <v>11639719</v>
      </c>
      <c r="G18" s="115">
        <f>SUM(B18:F18)</f>
        <v>11639719</v>
      </c>
      <c r="J18" s="129"/>
    </row>
    <row r="19" spans="1:10" x14ac:dyDescent="0.25">
      <c r="A19" s="11" t="s">
        <v>120</v>
      </c>
      <c r="B19" s="8"/>
      <c r="C19" s="8"/>
      <c r="D19" s="115">
        <v>-1492175</v>
      </c>
      <c r="E19" s="115"/>
      <c r="F19" s="116"/>
      <c r="G19" s="115">
        <f>SUM(B19:F19)</f>
        <v>-1492175</v>
      </c>
    </row>
    <row r="20" spans="1:10" ht="15.75" thickBot="1" x14ac:dyDescent="0.3">
      <c r="A20" s="130"/>
      <c r="B20" s="124"/>
      <c r="C20" s="125"/>
      <c r="D20" s="124"/>
      <c r="E20" s="124"/>
      <c r="F20" s="124"/>
      <c r="G20" s="126">
        <f>SUM(B20:F20)</f>
        <v>0</v>
      </c>
      <c r="J20" s="131"/>
    </row>
    <row r="21" spans="1:10" ht="15.75" thickBot="1" x14ac:dyDescent="0.3">
      <c r="A21" s="109" t="s">
        <v>125</v>
      </c>
      <c r="B21" s="127">
        <v>7050000</v>
      </c>
      <c r="C21" s="127">
        <v>220973</v>
      </c>
      <c r="D21" s="127">
        <f>D16+D19</f>
        <v>-570328</v>
      </c>
      <c r="E21" s="127">
        <f>E16+E19</f>
        <v>6275</v>
      </c>
      <c r="F21" s="127">
        <f>F16+F19+F18</f>
        <v>60197863</v>
      </c>
      <c r="G21" s="127">
        <f>G16+G19+G18</f>
        <v>66904783</v>
      </c>
    </row>
    <row r="22" spans="1:10" x14ac:dyDescent="0.25">
      <c r="A22" s="2"/>
      <c r="B22" s="2"/>
      <c r="C22" s="2"/>
      <c r="D22" s="2"/>
      <c r="E22" s="2"/>
      <c r="F22" s="2"/>
      <c r="G22" s="2"/>
      <c r="I22" s="112"/>
      <c r="J22" s="129"/>
    </row>
    <row r="23" spans="1:10" x14ac:dyDescent="0.25">
      <c r="A23" s="2"/>
      <c r="B23" s="2"/>
      <c r="C23" s="2"/>
      <c r="D23" s="2"/>
      <c r="E23" s="2"/>
      <c r="F23" s="2"/>
      <c r="G23" s="2"/>
      <c r="I23" s="112"/>
    </row>
    <row r="24" spans="1:10" s="20" customFormat="1" ht="25.5" x14ac:dyDescent="0.25">
      <c r="A24" s="38" t="s">
        <v>57</v>
      </c>
      <c r="B24" s="38"/>
      <c r="C24" s="148" t="s">
        <v>54</v>
      </c>
      <c r="D24" s="148"/>
      <c r="E24" s="132"/>
      <c r="F24" s="133"/>
      <c r="G24" s="6"/>
      <c r="H24" s="20" t="s">
        <v>121</v>
      </c>
    </row>
    <row r="25" spans="1:10" s="135" customFormat="1" ht="12.75" x14ac:dyDescent="0.25">
      <c r="A25" s="41"/>
      <c r="B25" s="42"/>
      <c r="C25" s="149"/>
      <c r="D25" s="150"/>
      <c r="E25" s="134"/>
      <c r="F25" s="21"/>
      <c r="G25" s="21"/>
    </row>
    <row r="26" spans="1:10" s="20" customFormat="1" ht="12.75" x14ac:dyDescent="0.25">
      <c r="A26" s="38" t="s">
        <v>70</v>
      </c>
      <c r="B26" s="38"/>
      <c r="C26" s="148" t="s">
        <v>71</v>
      </c>
      <c r="D26" s="148"/>
      <c r="E26" s="132"/>
      <c r="F26" s="136"/>
      <c r="G26" s="136"/>
    </row>
    <row r="27" spans="1:10" x14ac:dyDescent="0.25">
      <c r="A27" s="73"/>
      <c r="B27" s="73"/>
      <c r="C27" s="151"/>
      <c r="D27" s="152"/>
      <c r="E27" s="137"/>
      <c r="H27" s="129"/>
    </row>
    <row r="28" spans="1:10" x14ac:dyDescent="0.25">
      <c r="A28" s="66"/>
    </row>
    <row r="31" spans="1:10" x14ac:dyDescent="0.25">
      <c r="D31" s="129"/>
      <c r="E31" s="129"/>
    </row>
  </sheetData>
  <mergeCells count="5">
    <mergeCell ref="A4:G4"/>
    <mergeCell ref="C24:D24"/>
    <mergeCell ref="C25:D25"/>
    <mergeCell ref="C26:D26"/>
    <mergeCell ref="C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ФП</vt:lpstr>
      <vt:lpstr>ПиУ</vt:lpstr>
      <vt:lpstr>ПСД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Каргабаева Айсулу</cp:lastModifiedBy>
  <cp:lastPrinted>2020-08-14T09:40:41Z</cp:lastPrinted>
  <dcterms:created xsi:type="dcterms:W3CDTF">2019-07-10T04:56:56Z</dcterms:created>
  <dcterms:modified xsi:type="dcterms:W3CDTF">2021-11-29T11:43:33Z</dcterms:modified>
</cp:coreProperties>
</file>